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2DA3FAFB-FD8E-48CE-804D-45FAFB83A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syutu" sheetId="9" r:id="rId1"/>
  </sheets>
  <definedNames>
    <definedName name="_xlnm.Print_Area" localSheetId="0">yusyutu!$B$1:$AZ$79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9" l="1"/>
  <c r="AZ79" i="9" s="1"/>
  <c r="AY78" i="9"/>
  <c r="AY79" i="9" s="1"/>
  <c r="AX78" i="9"/>
  <c r="AX79" i="9" s="1"/>
  <c r="AW78" i="9"/>
  <c r="AW79" i="9" s="1"/>
  <c r="AV78" i="9"/>
  <c r="AV79" i="9" s="1"/>
  <c r="AU78" i="9"/>
  <c r="AU79" i="9" s="1"/>
  <c r="AT78" i="9"/>
  <c r="AT79" i="9" s="1"/>
  <c r="AS78" i="9"/>
  <c r="AS79" i="9" s="1"/>
  <c r="AR78" i="9"/>
  <c r="AR79" i="9" s="1"/>
  <c r="AQ78" i="9"/>
  <c r="AQ79" i="9" s="1"/>
  <c r="AP78" i="9"/>
  <c r="AP79" i="9" s="1"/>
  <c r="AO78" i="9"/>
  <c r="AO79" i="9" s="1"/>
  <c r="AN78" i="9"/>
  <c r="AN79" i="9" s="1"/>
  <c r="AM78" i="9"/>
  <c r="AM79" i="9" s="1"/>
  <c r="AL78" i="9"/>
  <c r="AL79" i="9" s="1"/>
  <c r="AK78" i="9"/>
  <c r="AK79" i="9" s="1"/>
  <c r="AJ78" i="9"/>
  <c r="AJ79" i="9" s="1"/>
  <c r="AI78" i="9"/>
  <c r="AI79" i="9" s="1"/>
  <c r="AH78" i="9"/>
  <c r="AH79" i="9" s="1"/>
  <c r="AG78" i="9"/>
  <c r="AG79" i="9" s="1"/>
  <c r="AF78" i="9"/>
  <c r="AF79" i="9" s="1"/>
  <c r="AE78" i="9"/>
  <c r="AE79" i="9" s="1"/>
  <c r="AD78" i="9"/>
  <c r="AD79" i="9" s="1"/>
  <c r="AC78" i="9"/>
  <c r="AC79" i="9" s="1"/>
  <c r="AB78" i="9"/>
  <c r="AB79" i="9" s="1"/>
  <c r="AA78" i="9"/>
  <c r="AA79" i="9" s="1"/>
  <c r="Z78" i="9"/>
  <c r="Z79" i="9" s="1"/>
  <c r="Y78" i="9"/>
  <c r="Y79" i="9" s="1"/>
  <c r="X78" i="9"/>
  <c r="X79" i="9" s="1"/>
  <c r="W78" i="9"/>
  <c r="W79" i="9" s="1"/>
  <c r="V78" i="9"/>
  <c r="V79" i="9" s="1"/>
  <c r="U78" i="9"/>
  <c r="U79" i="9" s="1"/>
  <c r="T78" i="9"/>
  <c r="T79" i="9" s="1"/>
  <c r="S78" i="9"/>
  <c r="S79" i="9" s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H79" i="9" s="1"/>
  <c r="G78" i="9"/>
  <c r="G79" i="9" s="1"/>
  <c r="E77" i="9"/>
  <c r="F77" i="9" s="1"/>
  <c r="D77" i="9"/>
  <c r="E76" i="9"/>
  <c r="F76" i="9" s="1"/>
  <c r="D76" i="9"/>
  <c r="E75" i="9"/>
  <c r="F75" i="9" s="1"/>
  <c r="D75" i="9"/>
  <c r="E74" i="9"/>
  <c r="F74" i="9" s="1"/>
  <c r="D74" i="9"/>
  <c r="E73" i="9"/>
  <c r="F73" i="9" s="1"/>
  <c r="D73" i="9"/>
  <c r="E72" i="9"/>
  <c r="F72" i="9" s="1"/>
  <c r="D72" i="9"/>
  <c r="E71" i="9"/>
  <c r="F71" i="9" s="1"/>
  <c r="D71" i="9"/>
  <c r="E70" i="9"/>
  <c r="F70" i="9" s="1"/>
  <c r="D70" i="9"/>
  <c r="E69" i="9"/>
  <c r="F69" i="9" s="1"/>
  <c r="D69" i="9"/>
  <c r="E68" i="9"/>
  <c r="F68" i="9" s="1"/>
  <c r="D68" i="9"/>
  <c r="E67" i="9"/>
  <c r="F67" i="9" s="1"/>
  <c r="D67" i="9"/>
  <c r="F66" i="9"/>
  <c r="E66" i="9"/>
  <c r="D66" i="9"/>
  <c r="F54" i="9"/>
  <c r="D52" i="9"/>
  <c r="E52" i="9"/>
  <c r="D53" i="9"/>
  <c r="E53" i="9"/>
  <c r="D54" i="9"/>
  <c r="E54" i="9"/>
  <c r="D55" i="9"/>
  <c r="E55" i="9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I50" i="9"/>
  <c r="I51" i="9" s="1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H50" i="9"/>
  <c r="H51" i="9" s="1"/>
  <c r="G50" i="9"/>
  <c r="G51" i="9" s="1"/>
  <c r="E49" i="9"/>
  <c r="D49" i="9"/>
  <c r="E48" i="9"/>
  <c r="D48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F61" i="9" l="1"/>
  <c r="F56" i="9"/>
  <c r="F62" i="9"/>
  <c r="F55" i="9"/>
  <c r="F57" i="9"/>
  <c r="F63" i="9"/>
  <c r="F58" i="9"/>
  <c r="F53" i="9"/>
  <c r="F47" i="9"/>
  <c r="F59" i="9"/>
  <c r="F60" i="9"/>
  <c r="F44" i="9"/>
  <c r="F52" i="9"/>
  <c r="F39" i="9"/>
  <c r="F45" i="9"/>
  <c r="F38" i="9"/>
  <c r="F40" i="9"/>
  <c r="F46" i="9"/>
  <c r="F41" i="9"/>
  <c r="F48" i="9"/>
  <c r="F42" i="9"/>
  <c r="F49" i="9"/>
  <c r="F43" i="9"/>
  <c r="D78" i="9"/>
  <c r="D79" i="9" s="1"/>
  <c r="E78" i="9"/>
  <c r="F78" i="9" s="1"/>
  <c r="D64" i="9"/>
  <c r="D65" i="9" s="1"/>
  <c r="E64" i="9"/>
  <c r="D50" i="9"/>
  <c r="D51" i="9" s="1"/>
  <c r="E50" i="9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F79" i="9" l="1"/>
  <c r="F50" i="9"/>
  <c r="F64" i="9"/>
  <c r="F65" i="9" s="1"/>
  <c r="E79" i="9"/>
  <c r="E65" i="9"/>
  <c r="E51" i="9"/>
  <c r="F27" i="9"/>
  <c r="F35" i="9"/>
  <c r="F31" i="9"/>
  <c r="F25" i="9"/>
  <c r="F29" i="9"/>
  <c r="F33" i="9"/>
  <c r="F26" i="9"/>
  <c r="F30" i="9"/>
  <c r="F34" i="9"/>
  <c r="E22" i="9"/>
  <c r="F36" i="9" s="1"/>
  <c r="F37" i="9" s="1"/>
  <c r="D22" i="9"/>
  <c r="D37" i="9"/>
  <c r="E37" i="9"/>
  <c r="F24" i="9"/>
  <c r="F51" i="9" l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<sst xmlns="http://schemas.openxmlformats.org/spreadsheetml/2006/main" count="195" uniqueCount="78">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</sst>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79"/>
  <sheetViews>
    <sheetView tabSelected="1" showOutlineSymbols="0" view="pageBreakPreview" zoomScale="75" zoomScaleNormal="70" zoomScaleSheetLayoutView="75" workbookViewId="0">
      <pane xSplit="3" ySplit="9" topLeftCell="D64" activePane="bottomRight" state="frozen"/>
      <selection activeCell="B1" sqref="B1"/>
      <selection pane="topRight" activeCell="D1" sqref="D1"/>
      <selection pane="bottomLeft" activeCell="B9" sqref="B9"/>
      <selection pane="bottomRight" activeCell="AA69" sqref="AA69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25" t="s">
        <v>49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7" t="s">
        <v>50</v>
      </c>
      <c r="AP3" s="228"/>
      <c r="AQ3" s="228"/>
      <c r="AR3" s="228"/>
      <c r="AS3" s="228"/>
      <c r="AT3" s="228"/>
      <c r="AU3" s="228"/>
      <c r="AV3" s="229"/>
      <c r="AW3" s="230" t="s">
        <v>51</v>
      </c>
      <c r="AX3" s="231"/>
      <c r="AY3" s="231"/>
      <c r="AZ3" s="232"/>
    </row>
    <row r="4" spans="2:52" s="96" customFormat="1" ht="72" customHeight="1" x14ac:dyDescent="0.2">
      <c r="B4" s="98"/>
      <c r="G4" s="233" t="s">
        <v>72</v>
      </c>
      <c r="H4" s="234"/>
      <c r="I4" s="234"/>
      <c r="J4" s="235"/>
      <c r="K4" s="236" t="s">
        <v>40</v>
      </c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6" t="s">
        <v>70</v>
      </c>
      <c r="X4" s="234"/>
      <c r="Y4" s="234"/>
      <c r="Z4" s="235"/>
      <c r="AA4" s="236" t="s">
        <v>42</v>
      </c>
      <c r="AB4" s="234"/>
      <c r="AC4" s="234"/>
      <c r="AD4" s="235"/>
      <c r="AE4" s="236" t="s">
        <v>43</v>
      </c>
      <c r="AF4" s="234"/>
      <c r="AG4" s="234"/>
      <c r="AH4" s="234"/>
      <c r="AI4" s="234"/>
      <c r="AJ4" s="234"/>
      <c r="AK4" s="234"/>
      <c r="AL4" s="234"/>
      <c r="AM4" s="237" t="s">
        <v>59</v>
      </c>
      <c r="AN4" s="236"/>
      <c r="AO4" s="238"/>
      <c r="AP4" s="239"/>
      <c r="AQ4" s="239"/>
      <c r="AR4" s="239"/>
      <c r="AS4" s="239"/>
      <c r="AT4" s="239"/>
      <c r="AU4" s="239"/>
      <c r="AV4" s="240"/>
      <c r="AW4" s="241" t="s">
        <v>76</v>
      </c>
      <c r="AX4" s="242"/>
      <c r="AY4" s="223" t="s">
        <v>53</v>
      </c>
      <c r="AZ4" s="224"/>
    </row>
    <row r="5" spans="2:52" s="97" customFormat="1" ht="24.6" customHeight="1" thickBot="1" x14ac:dyDescent="0.25">
      <c r="G5" s="218" t="s">
        <v>30</v>
      </c>
      <c r="H5" s="210"/>
      <c r="I5" s="210" t="s">
        <v>31</v>
      </c>
      <c r="J5" s="210"/>
      <c r="K5" s="210" t="s">
        <v>34</v>
      </c>
      <c r="L5" s="210"/>
      <c r="M5" s="210" t="s">
        <v>35</v>
      </c>
      <c r="N5" s="210"/>
      <c r="O5" s="210" t="s">
        <v>36</v>
      </c>
      <c r="P5" s="210"/>
      <c r="Q5" s="210" t="s">
        <v>37</v>
      </c>
      <c r="R5" s="210"/>
      <c r="S5" s="210" t="s">
        <v>38</v>
      </c>
      <c r="T5" s="210"/>
      <c r="U5" s="210" t="s">
        <v>21</v>
      </c>
      <c r="V5" s="210"/>
      <c r="W5" s="210" t="s">
        <v>39</v>
      </c>
      <c r="X5" s="210"/>
      <c r="Y5" s="210" t="s">
        <v>22</v>
      </c>
      <c r="Z5" s="210"/>
      <c r="AA5" s="210" t="s">
        <v>41</v>
      </c>
      <c r="AB5" s="210"/>
      <c r="AC5" s="210" t="s">
        <v>32</v>
      </c>
      <c r="AD5" s="210"/>
      <c r="AE5" s="222" t="s">
        <v>44</v>
      </c>
      <c r="AF5" s="220"/>
      <c r="AG5" s="210" t="s">
        <v>73</v>
      </c>
      <c r="AH5" s="210"/>
      <c r="AI5" s="219" t="s">
        <v>45</v>
      </c>
      <c r="AJ5" s="220"/>
      <c r="AK5" s="210" t="s">
        <v>71</v>
      </c>
      <c r="AL5" s="210"/>
      <c r="AM5" s="221" t="s">
        <v>46</v>
      </c>
      <c r="AN5" s="221"/>
      <c r="AO5" s="213" t="s">
        <v>47</v>
      </c>
      <c r="AP5" s="210"/>
      <c r="AQ5" s="210" t="s">
        <v>33</v>
      </c>
      <c r="AR5" s="210"/>
      <c r="AS5" s="210" t="s">
        <v>23</v>
      </c>
      <c r="AT5" s="210"/>
      <c r="AU5" s="210" t="s">
        <v>48</v>
      </c>
      <c r="AV5" s="212"/>
      <c r="AW5" s="213" t="s">
        <v>24</v>
      </c>
      <c r="AX5" s="210"/>
      <c r="AY5" s="210" t="s">
        <v>52</v>
      </c>
      <c r="AZ5" s="211"/>
    </row>
    <row r="6" spans="2:52" s="114" customFormat="1" ht="18" customHeight="1" x14ac:dyDescent="0.2">
      <c r="B6" s="115"/>
      <c r="C6" s="116"/>
      <c r="D6" s="117"/>
      <c r="E6" s="118"/>
      <c r="F6" s="119"/>
      <c r="G6" s="214" t="s">
        <v>28</v>
      </c>
      <c r="H6" s="215"/>
      <c r="I6" s="216" t="s">
        <v>29</v>
      </c>
      <c r="J6" s="217"/>
      <c r="K6" s="202" t="s">
        <v>54</v>
      </c>
      <c r="L6" s="205"/>
      <c r="M6" s="202" t="s">
        <v>55</v>
      </c>
      <c r="N6" s="205"/>
      <c r="O6" s="202" t="s">
        <v>57</v>
      </c>
      <c r="P6" s="205"/>
      <c r="Q6" s="202" t="s">
        <v>58</v>
      </c>
      <c r="R6" s="205"/>
      <c r="S6" s="202" t="s">
        <v>59</v>
      </c>
      <c r="T6" s="205"/>
      <c r="U6" s="202" t="s">
        <v>59</v>
      </c>
      <c r="V6" s="205"/>
      <c r="W6" s="202" t="s">
        <v>61</v>
      </c>
      <c r="X6" s="205"/>
      <c r="Y6" s="202" t="s">
        <v>59</v>
      </c>
      <c r="Z6" s="205"/>
      <c r="AA6" s="208" t="s">
        <v>56</v>
      </c>
      <c r="AB6" s="209"/>
      <c r="AC6" s="202" t="s">
        <v>59</v>
      </c>
      <c r="AD6" s="205"/>
      <c r="AE6" s="202" t="s">
        <v>62</v>
      </c>
      <c r="AF6" s="207"/>
      <c r="AG6" s="202" t="s">
        <v>63</v>
      </c>
      <c r="AH6" s="205"/>
      <c r="AI6" s="207" t="s">
        <v>64</v>
      </c>
      <c r="AJ6" s="207"/>
      <c r="AK6" s="202" t="s">
        <v>59</v>
      </c>
      <c r="AL6" s="205"/>
      <c r="AM6" s="207" t="s">
        <v>59</v>
      </c>
      <c r="AN6" s="207"/>
      <c r="AO6" s="204" t="s">
        <v>65</v>
      </c>
      <c r="AP6" s="205"/>
      <c r="AQ6" s="202" t="s">
        <v>66</v>
      </c>
      <c r="AR6" s="205"/>
      <c r="AS6" s="202" t="s">
        <v>67</v>
      </c>
      <c r="AT6" s="205"/>
      <c r="AU6" s="202" t="s">
        <v>59</v>
      </c>
      <c r="AV6" s="203"/>
      <c r="AW6" s="204"/>
      <c r="AX6" s="205"/>
      <c r="AY6" s="202"/>
      <c r="AZ6" s="20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08" t="s">
        <v>56</v>
      </c>
      <c r="N7" s="209"/>
      <c r="O7" s="208" t="s">
        <v>56</v>
      </c>
      <c r="P7" s="209"/>
      <c r="Q7" s="208" t="s">
        <v>56</v>
      </c>
      <c r="R7" s="209"/>
      <c r="S7" s="208" t="s">
        <v>56</v>
      </c>
      <c r="T7" s="209"/>
      <c r="U7" s="79"/>
      <c r="V7" s="94"/>
      <c r="W7" s="208" t="s">
        <v>56</v>
      </c>
      <c r="X7" s="209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0" t="s">
        <v>60</v>
      </c>
      <c r="T8" s="201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idden="1" x14ac:dyDescent="0.15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hidden="1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hidden="1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hidden="1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hidden="1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hidden="1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hidden="1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hidden="1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hidden="1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hidden="1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hidden="1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hidden="1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hidden="1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hidden="1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hidden="1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hidden="1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hidden="1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hidden="1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hidden="1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hidden="1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hidden="1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hidden="1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hidden="1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hidden="1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hidden="1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hidden="1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hidden="1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hidden="1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hidden="1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754</v>
      </c>
      <c r="E63" s="38">
        <f t="shared" si="27"/>
        <v>15694.236999999999</v>
      </c>
      <c r="F63" s="147">
        <f t="shared" si="23"/>
        <v>29.694233974318706</v>
      </c>
      <c r="G63" s="133"/>
      <c r="H63" s="10"/>
      <c r="I63" s="11">
        <v>1</v>
      </c>
      <c r="J63" s="10">
        <v>144</v>
      </c>
      <c r="K63" s="11">
        <v>4</v>
      </c>
      <c r="L63" s="10">
        <v>406.93200000000002</v>
      </c>
      <c r="M63" s="16">
        <v>97</v>
      </c>
      <c r="N63" s="17">
        <v>1295.2629999999999</v>
      </c>
      <c r="O63" s="11"/>
      <c r="P63" s="10"/>
      <c r="Q63" s="11">
        <v>1</v>
      </c>
      <c r="R63" s="10">
        <v>24.565000000000001</v>
      </c>
      <c r="S63" s="11">
        <v>11</v>
      </c>
      <c r="T63" s="10">
        <v>225.04599999999999</v>
      </c>
      <c r="U63" s="11">
        <v>84</v>
      </c>
      <c r="V63" s="10">
        <v>163.887</v>
      </c>
      <c r="W63" s="11"/>
      <c r="X63" s="10"/>
      <c r="Y63" s="11">
        <v>10</v>
      </c>
      <c r="Z63" s="10">
        <v>11.837</v>
      </c>
      <c r="AA63" s="11">
        <v>61</v>
      </c>
      <c r="AB63" s="10">
        <v>5453.4160000000002</v>
      </c>
      <c r="AC63" s="11">
        <v>9</v>
      </c>
      <c r="AD63" s="10">
        <v>15.866</v>
      </c>
      <c r="AE63" s="11">
        <v>23</v>
      </c>
      <c r="AF63" s="10">
        <v>738.36599999999999</v>
      </c>
      <c r="AG63" s="11">
        <v>198</v>
      </c>
      <c r="AH63" s="10">
        <v>4681.0559999999996</v>
      </c>
      <c r="AI63" s="11">
        <v>60</v>
      </c>
      <c r="AJ63" s="10">
        <v>316.09300000000002</v>
      </c>
      <c r="AK63" s="11">
        <v>3</v>
      </c>
      <c r="AL63" s="10">
        <v>14.666</v>
      </c>
      <c r="AM63" s="156">
        <v>47</v>
      </c>
      <c r="AN63" s="10">
        <v>1076.181</v>
      </c>
      <c r="AO63" s="109">
        <v>5</v>
      </c>
      <c r="AP63" s="10">
        <v>136.06800000000001</v>
      </c>
      <c r="AQ63" s="11">
        <v>5</v>
      </c>
      <c r="AR63" s="32">
        <v>128.24600000000001</v>
      </c>
      <c r="AS63" s="27">
        <v>23</v>
      </c>
      <c r="AT63" s="10">
        <v>278.524</v>
      </c>
      <c r="AU63" s="11">
        <v>112</v>
      </c>
      <c r="AV63" s="166">
        <v>584.22500000000002</v>
      </c>
      <c r="AW63" s="109">
        <v>1130</v>
      </c>
      <c r="AX63" s="10">
        <v>3880.99</v>
      </c>
      <c r="AY63" s="27">
        <v>5</v>
      </c>
      <c r="AZ63" s="134">
        <v>119.086</v>
      </c>
    </row>
    <row r="64" spans="2:52" x14ac:dyDescent="0.15">
      <c r="B64" s="152" t="s">
        <v>75</v>
      </c>
      <c r="C64" s="36" t="s">
        <v>15</v>
      </c>
      <c r="D64" s="52">
        <f>SUM(D52:D63)</f>
        <v>8996</v>
      </c>
      <c r="E64" s="56">
        <f>SUM(E52:E63)</f>
        <v>112853.75999999998</v>
      </c>
      <c r="F64" s="153">
        <f>+E64/SUM(E50)*100-100</f>
        <v>12.196636640824707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51</v>
      </c>
      <c r="J64" s="24">
        <f t="shared" ref="J64:L64" si="29">SUM(J52:J63)</f>
        <v>2468.0420000000004</v>
      </c>
      <c r="K64" s="54">
        <f t="shared" si="29"/>
        <v>16</v>
      </c>
      <c r="L64" s="26">
        <f t="shared" si="29"/>
        <v>515.70400000000006</v>
      </c>
      <c r="M64" s="53">
        <f>SUM(M52:M63)</f>
        <v>942</v>
      </c>
      <c r="N64" s="24">
        <f t="shared" ref="N64:AZ64" si="30">SUM(N52:N63)</f>
        <v>12979.181</v>
      </c>
      <c r="O64" s="54">
        <f t="shared" si="30"/>
        <v>36</v>
      </c>
      <c r="P64" s="26">
        <f t="shared" si="30"/>
        <v>374.101</v>
      </c>
      <c r="Q64" s="55">
        <f t="shared" si="30"/>
        <v>11</v>
      </c>
      <c r="R64" s="47">
        <f t="shared" si="30"/>
        <v>140.06</v>
      </c>
      <c r="S64" s="54">
        <f t="shared" si="30"/>
        <v>113</v>
      </c>
      <c r="T64" s="26">
        <f t="shared" si="30"/>
        <v>2579.7599999999998</v>
      </c>
      <c r="U64" s="55">
        <f t="shared" si="30"/>
        <v>1266</v>
      </c>
      <c r="V64" s="47">
        <f t="shared" si="30"/>
        <v>1709.9029999999998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209</v>
      </c>
      <c r="Z64" s="26">
        <f t="shared" si="30"/>
        <v>184.173</v>
      </c>
      <c r="AA64" s="54">
        <f t="shared" si="30"/>
        <v>530</v>
      </c>
      <c r="AB64" s="26">
        <f t="shared" si="30"/>
        <v>23534.861000000001</v>
      </c>
      <c r="AC64" s="55">
        <f t="shared" si="30"/>
        <v>158</v>
      </c>
      <c r="AD64" s="47">
        <f t="shared" si="30"/>
        <v>196.19599999999997</v>
      </c>
      <c r="AE64" s="54">
        <f t="shared" si="30"/>
        <v>304</v>
      </c>
      <c r="AF64" s="26">
        <f t="shared" si="30"/>
        <v>4099.5599999999995</v>
      </c>
      <c r="AG64" s="55">
        <f t="shared" si="30"/>
        <v>2005</v>
      </c>
      <c r="AH64" s="47">
        <f t="shared" si="30"/>
        <v>31556.505000000001</v>
      </c>
      <c r="AI64" s="54">
        <f t="shared" si="30"/>
        <v>493</v>
      </c>
      <c r="AJ64" s="26">
        <f t="shared" si="30"/>
        <v>15390.253000000001</v>
      </c>
      <c r="AK64" s="23">
        <f t="shared" si="30"/>
        <v>59</v>
      </c>
      <c r="AL64" s="22">
        <f t="shared" si="30"/>
        <v>280.95600000000002</v>
      </c>
      <c r="AM64" s="159">
        <f t="shared" si="30"/>
        <v>1001</v>
      </c>
      <c r="AN64" s="22">
        <f t="shared" si="30"/>
        <v>4730.3899999999994</v>
      </c>
      <c r="AO64" s="113">
        <f t="shared" si="30"/>
        <v>29</v>
      </c>
      <c r="AP64" s="26">
        <f t="shared" si="30"/>
        <v>855.82899999999995</v>
      </c>
      <c r="AQ64" s="23">
        <f t="shared" si="30"/>
        <v>103</v>
      </c>
      <c r="AR64" s="24">
        <f t="shared" si="30"/>
        <v>1041.566</v>
      </c>
      <c r="AS64" s="23">
        <f t="shared" si="30"/>
        <v>307</v>
      </c>
      <c r="AT64" s="26">
        <f t="shared" si="30"/>
        <v>4183.28</v>
      </c>
      <c r="AU64" s="23">
        <f t="shared" si="30"/>
        <v>1343</v>
      </c>
      <c r="AV64" s="170">
        <f t="shared" si="30"/>
        <v>4283.5079999999998</v>
      </c>
      <c r="AW64" s="113">
        <f t="shared" si="30"/>
        <v>11339</v>
      </c>
      <c r="AX64" s="26">
        <f t="shared" si="30"/>
        <v>47204.837</v>
      </c>
      <c r="AY64" s="23">
        <f t="shared" si="30"/>
        <v>36</v>
      </c>
      <c r="AZ64" s="162">
        <f t="shared" si="30"/>
        <v>1031.06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-5.4545454545454564E-2</v>
      </c>
      <c r="E65" s="125">
        <f t="shared" ref="E65" si="31">E64/SUM(E38:E49)-1</f>
        <v>0.1219663664082471</v>
      </c>
      <c r="F65" s="142">
        <f>F64/SUM(F38:F49)-1</f>
        <v>-1.1180539364474769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-0.43956043956043955</v>
      </c>
      <c r="J65" s="126">
        <f t="shared" si="32"/>
        <v>-0.35676429800279752</v>
      </c>
      <c r="K65" s="127">
        <f t="shared" si="32"/>
        <v>0.45454545454545459</v>
      </c>
      <c r="L65" s="126">
        <f t="shared" si="32"/>
        <v>7.2265060429217431E-3</v>
      </c>
      <c r="M65" s="127">
        <f t="shared" si="32"/>
        <v>0.16873449131513651</v>
      </c>
      <c r="N65" s="126">
        <f t="shared" si="32"/>
        <v>0.1453205189352933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1.75</v>
      </c>
      <c r="R65" s="126">
        <f t="shared" si="32"/>
        <v>16.435578239760982</v>
      </c>
      <c r="S65" s="127">
        <f t="shared" si="32"/>
        <v>-0.21527777777777779</v>
      </c>
      <c r="T65" s="126">
        <f t="shared" si="32"/>
        <v>5.745507549824902E-2</v>
      </c>
      <c r="U65" s="127">
        <f t="shared" si="32"/>
        <v>-0.15374331550802134</v>
      </c>
      <c r="V65" s="126">
        <f t="shared" si="32"/>
        <v>-0.32779248287837515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-0.157258064516129</v>
      </c>
      <c r="Z65" s="126">
        <f t="shared" si="32"/>
        <v>-0.35918651380456157</v>
      </c>
      <c r="AA65" s="127">
        <f t="shared" si="32"/>
        <v>8.6065573770491843E-2</v>
      </c>
      <c r="AB65" s="126">
        <f t="shared" si="32"/>
        <v>0.47337968752396575</v>
      </c>
      <c r="AC65" s="127">
        <f t="shared" si="32"/>
        <v>-0.18974358974358974</v>
      </c>
      <c r="AD65" s="126">
        <f t="shared" si="32"/>
        <v>-0.2551857138518544</v>
      </c>
      <c r="AE65" s="127">
        <f t="shared" si="32"/>
        <v>-0.18059299191374667</v>
      </c>
      <c r="AF65" s="126">
        <f t="shared" si="32"/>
        <v>-0.31277079317779732</v>
      </c>
      <c r="AG65" s="127">
        <f t="shared" si="32"/>
        <v>6.9333333333333247E-2</v>
      </c>
      <c r="AH65" s="126">
        <f t="shared" si="32"/>
        <v>-7.2610545438833718E-4</v>
      </c>
      <c r="AI65" s="127">
        <f t="shared" si="32"/>
        <v>0.12045454545454537</v>
      </c>
      <c r="AJ65" s="126">
        <f t="shared" si="32"/>
        <v>1.1557358369153121</v>
      </c>
      <c r="AK65" s="127">
        <f t="shared" si="32"/>
        <v>-0.39795918367346939</v>
      </c>
      <c r="AL65" s="126">
        <f t="shared" si="32"/>
        <v>-0.56388461156367964</v>
      </c>
      <c r="AM65" s="127">
        <f t="shared" si="32"/>
        <v>-0.31904761904761902</v>
      </c>
      <c r="AN65" s="126">
        <f t="shared" si="32"/>
        <v>-5.7910618025404093E-2</v>
      </c>
      <c r="AO65" s="130">
        <f>AO64/SUM(AO38:AO47)-1</f>
        <v>-0.1470588235294118</v>
      </c>
      <c r="AP65" s="125">
        <f t="shared" ref="AP65:AZ65" si="33">AP64/SUM(AP38:AP47)-1</f>
        <v>0.27067712710200986</v>
      </c>
      <c r="AQ65" s="128">
        <f t="shared" si="33"/>
        <v>0.77586206896551735</v>
      </c>
      <c r="AR65" s="129">
        <f t="shared" si="33"/>
        <v>9.8657749977585363E-2</v>
      </c>
      <c r="AS65" s="128">
        <f t="shared" si="33"/>
        <v>0.24796747967479682</v>
      </c>
      <c r="AT65" s="125">
        <f t="shared" si="33"/>
        <v>0.49426124925166892</v>
      </c>
      <c r="AU65" s="128">
        <f t="shared" si="33"/>
        <v>0.19696969696969702</v>
      </c>
      <c r="AV65" s="171">
        <f t="shared" si="33"/>
        <v>-8.5418760420730044E-2</v>
      </c>
      <c r="AW65" s="130">
        <f t="shared" si="33"/>
        <v>0.18534392640602126</v>
      </c>
      <c r="AX65" s="125">
        <f t="shared" si="33"/>
        <v>-0.34401787679400009</v>
      </c>
      <c r="AY65" s="128">
        <f t="shared" si="33"/>
        <v>-0.28000000000000003</v>
      </c>
      <c r="AZ65" s="142">
        <f t="shared" si="33"/>
        <v>-0.21525199524459737</v>
      </c>
    </row>
    <row r="66" spans="2:52" x14ac:dyDescent="0.15">
      <c r="B66" s="145" t="s">
        <v>77</v>
      </c>
      <c r="C66" s="40" t="s">
        <v>1</v>
      </c>
      <c r="D66" s="12">
        <f>G66+I66+K66+M66+O66+Q66+S66+U66+W66+Y66+AK66+AU66+AA66+AC66+AE66+AG66+AI66+AM66+AO66+AQ66+AS66</f>
        <v>554</v>
      </c>
      <c r="E66" s="38">
        <f>H66+J66+L66+N66+P66+R66+T66+V66+X66+Z66+AL66+AV66+AB66+AD66+AF66+AH66+AJ66+AN66+AP66+AR66+AT66</f>
        <v>8307.09</v>
      </c>
      <c r="F66" s="146">
        <f>+E66/SUM(E52)*100-100</f>
        <v>-33.061569634794267</v>
      </c>
      <c r="G66" s="133">
        <v>1</v>
      </c>
      <c r="H66" s="10">
        <v>0.22500000000000001</v>
      </c>
      <c r="I66" s="11">
        <v>6</v>
      </c>
      <c r="J66" s="10">
        <v>168.36600000000001</v>
      </c>
      <c r="K66" s="11">
        <v>13</v>
      </c>
      <c r="L66" s="10">
        <v>199.00700000000001</v>
      </c>
      <c r="M66" s="16">
        <v>68</v>
      </c>
      <c r="N66" s="17">
        <v>1176.1590000000001</v>
      </c>
      <c r="O66" s="16">
        <v>2</v>
      </c>
      <c r="P66" s="17">
        <v>0.71199999999999997</v>
      </c>
      <c r="Q66" s="11"/>
      <c r="R66" s="10"/>
      <c r="S66" s="11">
        <v>3</v>
      </c>
      <c r="T66" s="10">
        <v>85.216999999999999</v>
      </c>
      <c r="U66" s="11">
        <v>69</v>
      </c>
      <c r="V66" s="10">
        <v>37.155000000000001</v>
      </c>
      <c r="W66" s="11">
        <v>2</v>
      </c>
      <c r="X66" s="10">
        <v>1.4370000000000001</v>
      </c>
      <c r="Y66" s="11">
        <v>19</v>
      </c>
      <c r="Z66" s="10">
        <v>60.47</v>
      </c>
      <c r="AA66" s="11">
        <v>50</v>
      </c>
      <c r="AB66" s="10">
        <v>2913.027</v>
      </c>
      <c r="AC66" s="11">
        <v>15</v>
      </c>
      <c r="AD66" s="10">
        <v>5.5579999999999998</v>
      </c>
      <c r="AE66" s="11">
        <v>14</v>
      </c>
      <c r="AF66" s="10">
        <v>145.66</v>
      </c>
      <c r="AG66" s="11">
        <v>116</v>
      </c>
      <c r="AH66" s="10">
        <v>1839.8119999999999</v>
      </c>
      <c r="AI66" s="11">
        <v>74</v>
      </c>
      <c r="AJ66" s="10">
        <v>653.77599999999995</v>
      </c>
      <c r="AK66" s="11">
        <v>2</v>
      </c>
      <c r="AL66" s="10">
        <v>3.2639999999999998</v>
      </c>
      <c r="AM66" s="156">
        <v>22</v>
      </c>
      <c r="AN66" s="10">
        <v>446.48700000000002</v>
      </c>
      <c r="AO66" s="109">
        <v>2</v>
      </c>
      <c r="AP66" s="10">
        <v>163.35</v>
      </c>
      <c r="AQ66" s="11">
        <v>7</v>
      </c>
      <c r="AR66" s="32">
        <v>41.005000000000003</v>
      </c>
      <c r="AS66" s="27">
        <v>15</v>
      </c>
      <c r="AT66" s="10">
        <v>180.37200000000001</v>
      </c>
      <c r="AU66" s="11">
        <v>54</v>
      </c>
      <c r="AV66" s="166">
        <v>186.03100000000001</v>
      </c>
      <c r="AW66" s="109">
        <v>733</v>
      </c>
      <c r="AX66" s="10">
        <v>3819.9630000000002</v>
      </c>
      <c r="AY66" s="27">
        <v>4</v>
      </c>
      <c r="AZ66" s="134">
        <v>19.957000000000001</v>
      </c>
    </row>
    <row r="67" spans="2:52" x14ac:dyDescent="0.15">
      <c r="B67" s="145"/>
      <c r="C67" s="40" t="s">
        <v>2</v>
      </c>
      <c r="D67" s="12">
        <f>G67+I67+K67+M67+O67+Q67+S67+U67+W67+Y67+AK67+AU67+AA67+AC67+AE67+AG67+AI67+AM67+AO67+AQ67+AS67</f>
        <v>839</v>
      </c>
      <c r="E67" s="38">
        <f>H67+J67+L67+N67+P67+R67+T67+V67+X67+Z67+AL67+AV67+AB67+AD67+AF67+AH67+AJ67+AN67+AP67+AR67+AT67</f>
        <v>8408.1730000000007</v>
      </c>
      <c r="F67" s="147">
        <f t="shared" ref="F67" si="34">+E67/SUM(E53)*100-100</f>
        <v>-8.8907690195545683</v>
      </c>
      <c r="G67" s="133">
        <v>1</v>
      </c>
      <c r="H67" s="10">
        <v>418.75</v>
      </c>
      <c r="I67" s="11">
        <v>2</v>
      </c>
      <c r="J67" s="10">
        <v>36.499000000000002</v>
      </c>
      <c r="K67" s="11">
        <v>1</v>
      </c>
      <c r="L67" s="10">
        <v>7.8540000000000001</v>
      </c>
      <c r="M67" s="16">
        <v>85</v>
      </c>
      <c r="N67" s="17">
        <v>1307.6179999999999</v>
      </c>
      <c r="O67" s="16"/>
      <c r="P67" s="17"/>
      <c r="Q67" s="11"/>
      <c r="R67" s="10"/>
      <c r="S67" s="11">
        <v>4</v>
      </c>
      <c r="T67" s="35">
        <v>32.725000000000001</v>
      </c>
      <c r="U67" s="11">
        <v>138</v>
      </c>
      <c r="V67" s="10">
        <v>74.269000000000005</v>
      </c>
      <c r="W67" s="11">
        <v>20</v>
      </c>
      <c r="X67" s="10">
        <v>162.739</v>
      </c>
      <c r="Y67" s="11">
        <v>15</v>
      </c>
      <c r="Z67" s="10">
        <v>6.6280000000000001</v>
      </c>
      <c r="AA67" s="11">
        <v>42</v>
      </c>
      <c r="AB67" s="10">
        <v>1665.127</v>
      </c>
      <c r="AC67" s="11">
        <v>16</v>
      </c>
      <c r="AD67" s="10">
        <v>15.887</v>
      </c>
      <c r="AE67" s="11">
        <v>11</v>
      </c>
      <c r="AF67" s="10">
        <v>142.09399999999999</v>
      </c>
      <c r="AG67" s="11">
        <v>135</v>
      </c>
      <c r="AH67" s="10">
        <v>2998.096</v>
      </c>
      <c r="AI67" s="11">
        <v>78</v>
      </c>
      <c r="AJ67" s="10">
        <v>540.68499999999995</v>
      </c>
      <c r="AK67" s="11">
        <v>5</v>
      </c>
      <c r="AL67" s="10">
        <v>22.56</v>
      </c>
      <c r="AM67" s="156">
        <v>69</v>
      </c>
      <c r="AN67" s="10">
        <v>192.881</v>
      </c>
      <c r="AO67" s="109"/>
      <c r="AP67" s="10"/>
      <c r="AQ67" s="11">
        <v>6</v>
      </c>
      <c r="AR67" s="32">
        <v>61.933</v>
      </c>
      <c r="AS67" s="27">
        <v>19</v>
      </c>
      <c r="AT67" s="10">
        <v>260.11099999999999</v>
      </c>
      <c r="AU67" s="11">
        <v>192</v>
      </c>
      <c r="AV67" s="166">
        <v>461.71699999999998</v>
      </c>
      <c r="AW67" s="109">
        <v>1046</v>
      </c>
      <c r="AX67" s="10">
        <v>3869.933</v>
      </c>
      <c r="AY67" s="27">
        <v>2</v>
      </c>
      <c r="AZ67" s="134">
        <v>117.325</v>
      </c>
    </row>
    <row r="68" spans="2:52" x14ac:dyDescent="0.15">
      <c r="B68" s="145"/>
      <c r="C68" s="40" t="s">
        <v>3</v>
      </c>
      <c r="D68" s="12">
        <f t="shared" ref="D68:D74" si="35">G68+I68+K68+M68+O68+Q68+S68+U68+W68+Y68+AK68+AU68+AA68+AC68+AE68+AG68+AI68+AM68+AO68+AQ68+AS68</f>
        <v>887</v>
      </c>
      <c r="E68" s="38">
        <f t="shared" ref="E68:E74" si="36">H68+J68+L68+N68+P68+R68+T68+V68+X68+Z68+AL68+AV68+AB68+AD68+AF68+AH68+AJ68+AN68+AP68+AR68+AT68</f>
        <v>8374.3580000000002</v>
      </c>
      <c r="F68" s="148">
        <f>E68/SUM(E54)*100-100</f>
        <v>-20.229828101390098</v>
      </c>
      <c r="G68" s="133">
        <v>1</v>
      </c>
      <c r="H68" s="10">
        <v>205.28</v>
      </c>
      <c r="I68" s="11">
        <v>4</v>
      </c>
      <c r="J68" s="10">
        <v>202.767</v>
      </c>
      <c r="K68" s="11">
        <v>1</v>
      </c>
      <c r="L68" s="10">
        <v>7.8470000000000004</v>
      </c>
      <c r="M68" s="18">
        <v>60</v>
      </c>
      <c r="N68" s="19">
        <v>958.745</v>
      </c>
      <c r="O68" s="11">
        <v>1</v>
      </c>
      <c r="P68" s="10">
        <v>4.0999999999999996</v>
      </c>
      <c r="Q68" s="11">
        <v>1</v>
      </c>
      <c r="R68" s="10">
        <v>25.65</v>
      </c>
      <c r="S68" s="11">
        <v>14</v>
      </c>
      <c r="T68" s="10">
        <v>568.40899999999999</v>
      </c>
      <c r="U68" s="11">
        <v>164</v>
      </c>
      <c r="V68" s="10">
        <v>396.17200000000003</v>
      </c>
      <c r="W68" s="11">
        <v>4</v>
      </c>
      <c r="X68" s="10">
        <v>24.187000000000001</v>
      </c>
      <c r="Y68" s="50">
        <v>32</v>
      </c>
      <c r="Z68" s="51">
        <v>35.692</v>
      </c>
      <c r="AA68" s="11">
        <v>46</v>
      </c>
      <c r="AB68" s="10">
        <v>1587.6220000000001</v>
      </c>
      <c r="AC68" s="11">
        <v>3</v>
      </c>
      <c r="AD68" s="10">
        <v>1.504</v>
      </c>
      <c r="AE68" s="50">
        <v>29</v>
      </c>
      <c r="AF68" s="51">
        <v>465.09399999999999</v>
      </c>
      <c r="AG68" s="11">
        <v>194</v>
      </c>
      <c r="AH68" s="10">
        <v>2135.5610000000001</v>
      </c>
      <c r="AI68" s="50">
        <v>109</v>
      </c>
      <c r="AJ68" s="51">
        <v>785.3</v>
      </c>
      <c r="AK68" s="50">
        <v>15</v>
      </c>
      <c r="AL68" s="51">
        <v>177.81299999999999</v>
      </c>
      <c r="AM68" s="157">
        <v>82</v>
      </c>
      <c r="AN68" s="51">
        <v>214.23699999999999</v>
      </c>
      <c r="AO68" s="109">
        <v>4</v>
      </c>
      <c r="AP68" s="10">
        <v>54.805999999999997</v>
      </c>
      <c r="AQ68" s="11">
        <v>30</v>
      </c>
      <c r="AR68" s="32">
        <v>141.56899999999999</v>
      </c>
      <c r="AS68" s="27">
        <v>28</v>
      </c>
      <c r="AT68" s="10">
        <v>249.006</v>
      </c>
      <c r="AU68" s="11">
        <v>65</v>
      </c>
      <c r="AV68" s="166">
        <v>132.99700000000001</v>
      </c>
      <c r="AW68" s="109">
        <v>948</v>
      </c>
      <c r="AX68" s="10">
        <v>5446.5529999999999</v>
      </c>
      <c r="AY68" s="27">
        <v>1</v>
      </c>
      <c r="AZ68" s="134">
        <v>129.64099999999999</v>
      </c>
    </row>
    <row r="69" spans="2:52" x14ac:dyDescent="0.15">
      <c r="B69" s="145"/>
      <c r="C69" s="3" t="s">
        <v>4</v>
      </c>
      <c r="D69" s="15">
        <f t="shared" si="35"/>
        <v>700</v>
      </c>
      <c r="E69" s="46">
        <f t="shared" si="36"/>
        <v>8024.4130000000005</v>
      </c>
      <c r="F69" s="149">
        <f t="shared" ref="F69:F77" si="37">+E69/SUM(E55)*100-100</f>
        <v>7.1541618516097998</v>
      </c>
      <c r="G69" s="135"/>
      <c r="H69" s="13"/>
      <c r="I69" s="14">
        <v>9</v>
      </c>
      <c r="J69" s="13">
        <v>67.430999999999997</v>
      </c>
      <c r="K69" s="14">
        <v>1</v>
      </c>
      <c r="L69" s="49">
        <v>23.402999999999999</v>
      </c>
      <c r="M69" s="16">
        <v>71</v>
      </c>
      <c r="N69" s="17">
        <v>1229.0930000000001</v>
      </c>
      <c r="O69" s="14"/>
      <c r="P69" s="13"/>
      <c r="Q69" s="14"/>
      <c r="R69" s="13"/>
      <c r="S69" s="14">
        <v>12</v>
      </c>
      <c r="T69" s="13">
        <v>68.203999999999994</v>
      </c>
      <c r="U69" s="14">
        <v>87</v>
      </c>
      <c r="V69" s="13">
        <v>122.675</v>
      </c>
      <c r="W69" s="14">
        <v>2</v>
      </c>
      <c r="X69" s="185">
        <v>13.625999999999999</v>
      </c>
      <c r="Y69" s="11">
        <v>26</v>
      </c>
      <c r="Z69" s="10">
        <v>15.311</v>
      </c>
      <c r="AA69" s="14">
        <v>40</v>
      </c>
      <c r="AB69" s="13">
        <v>1502.058</v>
      </c>
      <c r="AC69" s="14">
        <v>5</v>
      </c>
      <c r="AD69" s="13">
        <v>101.98099999999999</v>
      </c>
      <c r="AE69" s="11">
        <v>24</v>
      </c>
      <c r="AF69" s="10">
        <v>330.19400000000002</v>
      </c>
      <c r="AG69" s="14">
        <v>181</v>
      </c>
      <c r="AH69" s="13">
        <v>2801.422</v>
      </c>
      <c r="AI69" s="11">
        <v>54</v>
      </c>
      <c r="AJ69" s="10">
        <v>577.54</v>
      </c>
      <c r="AK69" s="11">
        <v>9</v>
      </c>
      <c r="AL69" s="10">
        <v>11.282999999999999</v>
      </c>
      <c r="AM69" s="156">
        <v>37</v>
      </c>
      <c r="AN69" s="10">
        <v>141.917</v>
      </c>
      <c r="AO69" s="110">
        <v>1</v>
      </c>
      <c r="AP69" s="13">
        <v>140.80000000000001</v>
      </c>
      <c r="AQ69" s="43">
        <v>33</v>
      </c>
      <c r="AR69" s="33">
        <v>164.48400000000001</v>
      </c>
      <c r="AS69" s="28">
        <v>21</v>
      </c>
      <c r="AT69" s="13">
        <v>230.559</v>
      </c>
      <c r="AU69" s="43">
        <v>87</v>
      </c>
      <c r="AV69" s="167">
        <v>482.43200000000002</v>
      </c>
      <c r="AW69" s="110">
        <v>940</v>
      </c>
      <c r="AX69" s="13">
        <v>3978.672</v>
      </c>
      <c r="AY69" s="28">
        <v>14</v>
      </c>
      <c r="AZ69" s="136">
        <v>113.429</v>
      </c>
    </row>
    <row r="70" spans="2:52" x14ac:dyDescent="0.15">
      <c r="B70" s="145"/>
      <c r="C70" s="40" t="s">
        <v>5</v>
      </c>
      <c r="D70" s="12">
        <f t="shared" si="35"/>
        <v>774</v>
      </c>
      <c r="E70" s="45">
        <f t="shared" si="36"/>
        <v>6819.8419999999996</v>
      </c>
      <c r="F70" s="147">
        <f t="shared" si="37"/>
        <v>-8.4409099251144681</v>
      </c>
      <c r="G70" s="133"/>
      <c r="H70" s="10"/>
      <c r="I70" s="11"/>
      <c r="J70" s="10"/>
      <c r="K70" s="11">
        <v>1</v>
      </c>
      <c r="L70" s="10">
        <v>0.29499999999999998</v>
      </c>
      <c r="M70" s="16">
        <v>86</v>
      </c>
      <c r="N70" s="17">
        <v>1246.471</v>
      </c>
      <c r="O70" s="16">
        <v>3</v>
      </c>
      <c r="P70" s="17">
        <v>16.350000000000001</v>
      </c>
      <c r="Q70" s="11"/>
      <c r="R70" s="10"/>
      <c r="S70" s="11">
        <v>9</v>
      </c>
      <c r="T70" s="10">
        <v>279.94200000000001</v>
      </c>
      <c r="U70" s="11">
        <v>140</v>
      </c>
      <c r="V70" s="10">
        <v>86.168999999999997</v>
      </c>
      <c r="W70" s="11">
        <v>4</v>
      </c>
      <c r="X70" s="10">
        <v>54.128999999999998</v>
      </c>
      <c r="Y70" s="11">
        <v>28</v>
      </c>
      <c r="Z70" s="10">
        <v>32.008000000000003</v>
      </c>
      <c r="AA70" s="11">
        <v>45</v>
      </c>
      <c r="AB70" s="10">
        <v>1769.9469999999999</v>
      </c>
      <c r="AC70" s="11">
        <v>11</v>
      </c>
      <c r="AD70" s="10">
        <v>2.823</v>
      </c>
      <c r="AE70" s="11">
        <v>27</v>
      </c>
      <c r="AF70" s="10">
        <v>269.84699999999998</v>
      </c>
      <c r="AG70" s="11">
        <v>188</v>
      </c>
      <c r="AH70" s="10">
        <v>1812.5060000000001</v>
      </c>
      <c r="AI70" s="11">
        <v>63</v>
      </c>
      <c r="AJ70" s="10">
        <v>663.64</v>
      </c>
      <c r="AK70" s="11">
        <v>10</v>
      </c>
      <c r="AL70" s="10">
        <v>12.225</v>
      </c>
      <c r="AM70" s="156">
        <v>38</v>
      </c>
      <c r="AN70" s="10">
        <v>117.373</v>
      </c>
      <c r="AO70" s="109">
        <v>8</v>
      </c>
      <c r="AP70" s="10">
        <v>95.082999999999998</v>
      </c>
      <c r="AQ70" s="11">
        <v>3</v>
      </c>
      <c r="AR70" s="32">
        <v>17.364999999999998</v>
      </c>
      <c r="AS70" s="27">
        <v>15</v>
      </c>
      <c r="AT70" s="10">
        <v>127.401</v>
      </c>
      <c r="AU70" s="11">
        <v>95</v>
      </c>
      <c r="AV70" s="166">
        <v>216.268</v>
      </c>
      <c r="AW70" s="109">
        <v>1098</v>
      </c>
      <c r="AX70" s="10">
        <v>4730.41</v>
      </c>
      <c r="AY70" s="27">
        <v>1</v>
      </c>
      <c r="AZ70" s="134">
        <v>10.18</v>
      </c>
    </row>
    <row r="71" spans="2:52" x14ac:dyDescent="0.15">
      <c r="B71" s="145"/>
      <c r="C71" s="40" t="s">
        <v>6</v>
      </c>
      <c r="D71" s="9">
        <f t="shared" si="35"/>
        <v>0</v>
      </c>
      <c r="E71" s="44">
        <f t="shared" si="36"/>
        <v>0</v>
      </c>
      <c r="F71" s="148">
        <f t="shared" si="37"/>
        <v>-100</v>
      </c>
      <c r="G71" s="133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6"/>
      <c r="AN71" s="10"/>
      <c r="AO71" s="109"/>
      <c r="AP71" s="10"/>
      <c r="AQ71" s="11"/>
      <c r="AR71" s="32"/>
      <c r="AS71" s="27"/>
      <c r="AT71" s="10"/>
      <c r="AU71" s="11"/>
      <c r="AV71" s="166"/>
      <c r="AW71" s="109"/>
      <c r="AX71" s="10"/>
      <c r="AY71" s="27"/>
      <c r="AZ71" s="134"/>
    </row>
    <row r="72" spans="2:52" x14ac:dyDescent="0.15">
      <c r="B72" s="145"/>
      <c r="C72" s="3" t="s">
        <v>7</v>
      </c>
      <c r="D72" s="12">
        <f t="shared" si="35"/>
        <v>0</v>
      </c>
      <c r="E72" s="38">
        <f t="shared" si="36"/>
        <v>0</v>
      </c>
      <c r="F72" s="149">
        <f t="shared" si="37"/>
        <v>-100</v>
      </c>
      <c r="G72" s="135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8"/>
      <c r="AN72" s="13"/>
      <c r="AO72" s="110"/>
      <c r="AP72" s="13"/>
      <c r="AQ72" s="14"/>
      <c r="AR72" s="33"/>
      <c r="AS72" s="28"/>
      <c r="AT72" s="13"/>
      <c r="AU72" s="14"/>
      <c r="AV72" s="167"/>
      <c r="AW72" s="110"/>
      <c r="AX72" s="13"/>
      <c r="AY72" s="28"/>
      <c r="AZ72" s="136"/>
    </row>
    <row r="73" spans="2:52" x14ac:dyDescent="0.15">
      <c r="B73" s="145"/>
      <c r="C73" s="40" t="s">
        <v>8</v>
      </c>
      <c r="D73" s="12">
        <f t="shared" si="35"/>
        <v>0</v>
      </c>
      <c r="E73" s="38">
        <f t="shared" si="36"/>
        <v>0</v>
      </c>
      <c r="F73" s="147">
        <f t="shared" si="37"/>
        <v>-100</v>
      </c>
      <c r="G73" s="133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6"/>
      <c r="AN73" s="10"/>
      <c r="AO73" s="109"/>
      <c r="AP73" s="10"/>
      <c r="AQ73" s="11"/>
      <c r="AR73" s="32"/>
      <c r="AS73" s="27"/>
      <c r="AT73" s="10"/>
      <c r="AU73" s="11"/>
      <c r="AV73" s="166"/>
      <c r="AW73" s="109"/>
      <c r="AX73" s="10"/>
      <c r="AY73" s="27"/>
      <c r="AZ73" s="134"/>
    </row>
    <row r="74" spans="2:52" x14ac:dyDescent="0.15">
      <c r="B74" s="145"/>
      <c r="C74" s="40" t="s">
        <v>9</v>
      </c>
      <c r="D74" s="9">
        <f t="shared" si="35"/>
        <v>0</v>
      </c>
      <c r="E74" s="44">
        <f t="shared" si="36"/>
        <v>0</v>
      </c>
      <c r="F74" s="148">
        <f t="shared" si="37"/>
        <v>-100</v>
      </c>
      <c r="G74" s="133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6"/>
      <c r="AN74" s="10"/>
      <c r="AO74" s="109"/>
      <c r="AP74" s="10"/>
      <c r="AQ74" s="11"/>
      <c r="AR74" s="32"/>
      <c r="AS74" s="27"/>
      <c r="AT74" s="10"/>
      <c r="AU74" s="11"/>
      <c r="AV74" s="166"/>
      <c r="AW74" s="109"/>
      <c r="AX74" s="10"/>
      <c r="AY74" s="27"/>
      <c r="AZ74" s="134"/>
    </row>
    <row r="75" spans="2:52" x14ac:dyDescent="0.15">
      <c r="B75" s="145"/>
      <c r="C75" s="3" t="s">
        <v>10</v>
      </c>
      <c r="D75" s="12">
        <f>G75+I75+K75+M75+O75+Q75+S75+U75+W75+Y75+AK75+AU75+AA75+AC75+AE75+AG75+AI75+AM75+AO75+AQ75+AS75</f>
        <v>0</v>
      </c>
      <c r="E75" s="38">
        <f>H75+J75+L75+N75+P75+R75+T75+V75+X75+Z75+AL75+AV75+AB75+AD75+AF75+AH75+AJ75+AN75+AP75+AR75+AT75</f>
        <v>0</v>
      </c>
      <c r="F75" s="149">
        <f t="shared" si="37"/>
        <v>-100</v>
      </c>
      <c r="G75" s="135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8"/>
      <c r="AN75" s="13"/>
      <c r="AO75" s="110"/>
      <c r="AP75" s="13"/>
      <c r="AQ75" s="14"/>
      <c r="AR75" s="33"/>
      <c r="AS75" s="28"/>
      <c r="AT75" s="13"/>
      <c r="AU75" s="14"/>
      <c r="AV75" s="167"/>
      <c r="AW75" s="110"/>
      <c r="AX75" s="13"/>
      <c r="AY75" s="28"/>
      <c r="AZ75" s="136"/>
    </row>
    <row r="76" spans="2:52" x14ac:dyDescent="0.15">
      <c r="B76" s="145"/>
      <c r="C76" s="40" t="s">
        <v>11</v>
      </c>
      <c r="D76" s="12">
        <f t="shared" ref="D76:D77" si="38">G76+I76+K76+M76+O76+Q76+S76+U76+W76+Y76+AK76+AU76+AA76+AC76+AE76+AG76+AI76+AM76+AO76+AQ76+AS76</f>
        <v>0</v>
      </c>
      <c r="E76" s="38">
        <f t="shared" ref="E76:E77" si="39">H76+J76+L76+N76+P76+R76+T76+V76+X76+Z76+AL76+AV76+AB76+AD76+AF76+AH76+AJ76+AN76+AP76+AR76+AT76</f>
        <v>0</v>
      </c>
      <c r="F76" s="147">
        <f t="shared" si="37"/>
        <v>-100</v>
      </c>
      <c r="G76" s="133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6"/>
      <c r="AN76" s="10"/>
      <c r="AO76" s="109"/>
      <c r="AP76" s="10"/>
      <c r="AQ76" s="11"/>
      <c r="AR76" s="32"/>
      <c r="AS76" s="27"/>
      <c r="AT76" s="10"/>
      <c r="AU76" s="11"/>
      <c r="AV76" s="166"/>
      <c r="AW76" s="109"/>
      <c r="AX76" s="10"/>
      <c r="AY76" s="27"/>
      <c r="AZ76" s="134"/>
    </row>
    <row r="77" spans="2:52" x14ac:dyDescent="0.15">
      <c r="B77" s="145"/>
      <c r="C77" s="40" t="s">
        <v>12</v>
      </c>
      <c r="D77" s="12">
        <f t="shared" si="38"/>
        <v>0</v>
      </c>
      <c r="E77" s="38">
        <f t="shared" si="39"/>
        <v>0</v>
      </c>
      <c r="F77" s="147">
        <f t="shared" si="37"/>
        <v>-100</v>
      </c>
      <c r="G77" s="133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6"/>
      <c r="AN77" s="10"/>
      <c r="AO77" s="109"/>
      <c r="AP77" s="10"/>
      <c r="AQ77" s="11"/>
      <c r="AR77" s="32"/>
      <c r="AS77" s="27"/>
      <c r="AT77" s="10"/>
      <c r="AU77" s="11"/>
      <c r="AV77" s="166"/>
      <c r="AW77" s="109"/>
      <c r="AX77" s="10"/>
      <c r="AY77" s="27"/>
      <c r="AZ77" s="134"/>
    </row>
    <row r="78" spans="2:52" x14ac:dyDescent="0.15">
      <c r="B78" s="152" t="s">
        <v>77</v>
      </c>
      <c r="C78" s="36" t="s">
        <v>15</v>
      </c>
      <c r="D78" s="52">
        <f>SUM(D66:D77)</f>
        <v>3754</v>
      </c>
      <c r="E78" s="56">
        <f>SUM(E66:E77)</f>
        <v>39933.875999999997</v>
      </c>
      <c r="F78" s="153">
        <f>+E78/SUM(E64)*100-100</f>
        <v>-64.614492241995293</v>
      </c>
      <c r="G78" s="140">
        <f>SUM(G66:G77)</f>
        <v>3</v>
      </c>
      <c r="H78" s="26">
        <f t="shared" ref="H78" si="40">SUM(H66:H77)</f>
        <v>624.255</v>
      </c>
      <c r="I78" s="53">
        <f>SUM(I66:I77)</f>
        <v>21</v>
      </c>
      <c r="J78" s="24">
        <f t="shared" ref="J78:L78" si="41">SUM(J66:J77)</f>
        <v>475.06299999999999</v>
      </c>
      <c r="K78" s="54">
        <f t="shared" si="41"/>
        <v>17</v>
      </c>
      <c r="L78" s="26">
        <f t="shared" si="41"/>
        <v>238.40600000000001</v>
      </c>
      <c r="M78" s="53">
        <f>SUM(M66:M77)</f>
        <v>370</v>
      </c>
      <c r="N78" s="24">
        <f t="shared" ref="N78:AZ78" si="42">SUM(N66:N77)</f>
        <v>5918.0859999999993</v>
      </c>
      <c r="O78" s="54">
        <f t="shared" si="42"/>
        <v>6</v>
      </c>
      <c r="P78" s="26">
        <f t="shared" si="42"/>
        <v>21.161999999999999</v>
      </c>
      <c r="Q78" s="55">
        <f t="shared" si="42"/>
        <v>1</v>
      </c>
      <c r="R78" s="47">
        <f t="shared" si="42"/>
        <v>25.65</v>
      </c>
      <c r="S78" s="54">
        <f t="shared" si="42"/>
        <v>42</v>
      </c>
      <c r="T78" s="26">
        <f t="shared" si="42"/>
        <v>1034.4969999999998</v>
      </c>
      <c r="U78" s="55">
        <f t="shared" si="42"/>
        <v>598</v>
      </c>
      <c r="V78" s="47">
        <f t="shared" si="42"/>
        <v>716.43999999999994</v>
      </c>
      <c r="W78" s="55">
        <f t="shared" si="42"/>
        <v>32</v>
      </c>
      <c r="X78" s="47">
        <f t="shared" si="42"/>
        <v>256.11800000000005</v>
      </c>
      <c r="Y78" s="54">
        <f t="shared" si="42"/>
        <v>120</v>
      </c>
      <c r="Z78" s="26">
        <f t="shared" si="42"/>
        <v>150.10900000000001</v>
      </c>
      <c r="AA78" s="54">
        <f t="shared" si="42"/>
        <v>223</v>
      </c>
      <c r="AB78" s="26">
        <f t="shared" si="42"/>
        <v>9437.7810000000009</v>
      </c>
      <c r="AC78" s="55">
        <f t="shared" si="42"/>
        <v>50</v>
      </c>
      <c r="AD78" s="47">
        <f t="shared" si="42"/>
        <v>127.75299999999999</v>
      </c>
      <c r="AE78" s="54">
        <f t="shared" si="42"/>
        <v>105</v>
      </c>
      <c r="AF78" s="26">
        <f t="shared" si="42"/>
        <v>1352.8889999999999</v>
      </c>
      <c r="AG78" s="55">
        <f t="shared" si="42"/>
        <v>814</v>
      </c>
      <c r="AH78" s="47">
        <f t="shared" si="42"/>
        <v>11587.396999999999</v>
      </c>
      <c r="AI78" s="54">
        <f t="shared" si="42"/>
        <v>378</v>
      </c>
      <c r="AJ78" s="26">
        <f t="shared" si="42"/>
        <v>3220.9409999999993</v>
      </c>
      <c r="AK78" s="23">
        <f t="shared" si="42"/>
        <v>41</v>
      </c>
      <c r="AL78" s="22">
        <f t="shared" si="42"/>
        <v>227.14499999999998</v>
      </c>
      <c r="AM78" s="159">
        <f t="shared" si="42"/>
        <v>248</v>
      </c>
      <c r="AN78" s="22">
        <f t="shared" si="42"/>
        <v>1112.895</v>
      </c>
      <c r="AO78" s="113">
        <f t="shared" si="42"/>
        <v>15</v>
      </c>
      <c r="AP78" s="26">
        <f t="shared" si="42"/>
        <v>454.03899999999999</v>
      </c>
      <c r="AQ78" s="23">
        <f t="shared" si="42"/>
        <v>79</v>
      </c>
      <c r="AR78" s="24">
        <f t="shared" si="42"/>
        <v>426.35599999999999</v>
      </c>
      <c r="AS78" s="23">
        <f t="shared" si="42"/>
        <v>98</v>
      </c>
      <c r="AT78" s="26">
        <f t="shared" si="42"/>
        <v>1047.4490000000001</v>
      </c>
      <c r="AU78" s="23">
        <f t="shared" si="42"/>
        <v>493</v>
      </c>
      <c r="AV78" s="170">
        <f t="shared" si="42"/>
        <v>1479.4450000000002</v>
      </c>
      <c r="AW78" s="113">
        <f t="shared" si="42"/>
        <v>4765</v>
      </c>
      <c r="AX78" s="26">
        <f t="shared" si="42"/>
        <v>21845.530999999999</v>
      </c>
      <c r="AY78" s="23">
        <f t="shared" si="42"/>
        <v>22</v>
      </c>
      <c r="AZ78" s="162">
        <f t="shared" si="42"/>
        <v>390.53199999999998</v>
      </c>
    </row>
    <row r="79" spans="2:52" s="122" customFormat="1" ht="15" thickBot="1" x14ac:dyDescent="0.2">
      <c r="B79" s="154" t="s">
        <v>19</v>
      </c>
      <c r="C79" s="123"/>
      <c r="D79" s="124">
        <f>D78/SUM(D52:D63)-1</f>
        <v>-0.58270342374388617</v>
      </c>
      <c r="E79" s="125">
        <f t="shared" ref="E79" si="43">E78/SUM(E52:E63)-1</f>
        <v>-0.64614492241995303</v>
      </c>
      <c r="F79" s="142">
        <f>F78/SUM(F52:F63)-1</f>
        <v>-1.3554561000223684</v>
      </c>
      <c r="G79" s="141">
        <f t="shared" ref="G79:AN79" si="44">G78/SUM(G52:G63)-1</f>
        <v>-0.625</v>
      </c>
      <c r="H79" s="126">
        <f t="shared" si="44"/>
        <v>-0.62703255918439527</v>
      </c>
      <c r="I79" s="127">
        <f t="shared" si="44"/>
        <v>-0.58823529411764708</v>
      </c>
      <c r="J79" s="126">
        <f t="shared" si="44"/>
        <v>-0.80751421572242288</v>
      </c>
      <c r="K79" s="127">
        <f t="shared" si="44"/>
        <v>6.25E-2</v>
      </c>
      <c r="L79" s="126">
        <f t="shared" si="44"/>
        <v>-0.53770767727223379</v>
      </c>
      <c r="M79" s="127">
        <f t="shared" si="44"/>
        <v>-0.60721868365180465</v>
      </c>
      <c r="N79" s="126">
        <f t="shared" si="44"/>
        <v>-0.54403240081173077</v>
      </c>
      <c r="O79" s="127">
        <f t="shared" si="44"/>
        <v>-0.83333333333333337</v>
      </c>
      <c r="P79" s="126">
        <f t="shared" si="44"/>
        <v>-0.94343238857955469</v>
      </c>
      <c r="Q79" s="127">
        <f t="shared" si="44"/>
        <v>-0.90909090909090906</v>
      </c>
      <c r="R79" s="126">
        <f t="shared" si="44"/>
        <v>-0.81686420105669</v>
      </c>
      <c r="S79" s="127">
        <f t="shared" si="44"/>
        <v>-0.62831858407079644</v>
      </c>
      <c r="T79" s="126">
        <f t="shared" si="44"/>
        <v>-0.59899486773963473</v>
      </c>
      <c r="U79" s="127">
        <f t="shared" si="44"/>
        <v>-0.52764612954186418</v>
      </c>
      <c r="V79" s="126">
        <f t="shared" si="44"/>
        <v>-0.58100547224023824</v>
      </c>
      <c r="W79" s="127">
        <f t="shared" si="44"/>
        <v>1.6666666666666665</v>
      </c>
      <c r="X79" s="126">
        <f t="shared" si="44"/>
        <v>2.3620110265161465</v>
      </c>
      <c r="Y79" s="127">
        <f t="shared" si="44"/>
        <v>-0.42583732057416268</v>
      </c>
      <c r="Z79" s="126">
        <f t="shared" si="44"/>
        <v>-0.1849565354313607</v>
      </c>
      <c r="AA79" s="127">
        <f t="shared" si="44"/>
        <v>-0.57924528301886791</v>
      </c>
      <c r="AB79" s="126">
        <f t="shared" si="44"/>
        <v>-0.59898717906173315</v>
      </c>
      <c r="AC79" s="127">
        <f t="shared" si="44"/>
        <v>-0.68354430379746833</v>
      </c>
      <c r="AD79" s="126">
        <f t="shared" si="44"/>
        <v>-0.34885012946237437</v>
      </c>
      <c r="AE79" s="127">
        <f t="shared" si="44"/>
        <v>-0.65460526315789469</v>
      </c>
      <c r="AF79" s="126">
        <f t="shared" si="44"/>
        <v>-0.66999165764130786</v>
      </c>
      <c r="AG79" s="127">
        <f t="shared" si="44"/>
        <v>-0.59401496259351627</v>
      </c>
      <c r="AH79" s="126">
        <f t="shared" si="44"/>
        <v>-0.63280480522161753</v>
      </c>
      <c r="AI79" s="127">
        <f t="shared" si="44"/>
        <v>-0.23326572008113589</v>
      </c>
      <c r="AJ79" s="126">
        <f t="shared" si="44"/>
        <v>-0.79071552624898378</v>
      </c>
      <c r="AK79" s="127">
        <f t="shared" si="44"/>
        <v>-0.30508474576271183</v>
      </c>
      <c r="AL79" s="126">
        <f t="shared" si="44"/>
        <v>-0.19152821082304716</v>
      </c>
      <c r="AM79" s="127">
        <f t="shared" si="44"/>
        <v>-0.7522477522477522</v>
      </c>
      <c r="AN79" s="126">
        <f t="shared" si="44"/>
        <v>-0.76473504298799888</v>
      </c>
      <c r="AO79" s="130">
        <f>AO78/SUM(AO52:AO61)-1</f>
        <v>-0.375</v>
      </c>
      <c r="AP79" s="125">
        <f t="shared" ref="AP79:AZ79" si="45">AP78/SUM(AP52:AP61)-1</f>
        <v>-0.36918088087573508</v>
      </c>
      <c r="AQ79" s="128">
        <f t="shared" si="45"/>
        <v>-0.14130434782608692</v>
      </c>
      <c r="AR79" s="129">
        <f t="shared" si="45"/>
        <v>-0.45972002397549738</v>
      </c>
      <c r="AS79" s="128">
        <f t="shared" si="45"/>
        <v>-0.61867704280155644</v>
      </c>
      <c r="AT79" s="125">
        <f t="shared" si="45"/>
        <v>-0.70779137268861481</v>
      </c>
      <c r="AU79" s="128">
        <f t="shared" si="45"/>
        <v>-0.55585585585585584</v>
      </c>
      <c r="AV79" s="171">
        <f t="shared" si="45"/>
        <v>-0.58341076915452472</v>
      </c>
      <c r="AW79" s="130">
        <f t="shared" si="45"/>
        <v>-0.46913992869875221</v>
      </c>
      <c r="AX79" s="125">
        <f t="shared" si="45"/>
        <v>-0.44316448317425194</v>
      </c>
      <c r="AY79" s="128">
        <f t="shared" si="45"/>
        <v>-0.12</v>
      </c>
      <c r="AZ79" s="142">
        <f t="shared" si="45"/>
        <v>-0.56871835364405898</v>
      </c>
    </row>
  </sheetData>
  <mergeCells count="64"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M7:N7"/>
    <mergeCell ref="O7:P7"/>
    <mergeCell ref="Q7:R7"/>
    <mergeCell ref="S7:T7"/>
    <mergeCell ref="W7:X7"/>
    <mergeCell ref="S8:T8"/>
    <mergeCell ref="AU6:AV6"/>
    <mergeCell ref="AW6:AX6"/>
    <mergeCell ref="AY6:AZ6"/>
    <mergeCell ref="AI6:AJ6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2026-06-26T04:30:01Z</dcterms:modified>
</cp:coreProperties>
</file>