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192.168.1.124\d\FFF-機械統計.貿易統計\0002-貿易統計\"/>
    </mc:Choice>
  </mc:AlternateContent>
  <xr:revisionPtr revIDLastSave="0" documentId="13_ncr:1_{367F17AC-0700-4B60-8CCF-F790F395EE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unyu" sheetId="8" r:id="rId1"/>
  </sheets>
  <definedNames>
    <definedName name="_xlnm.Print_Area" localSheetId="0">yunyu!$B$1:$AZ$79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78" i="8" l="1"/>
  <c r="AZ79" i="8" s="1"/>
  <c r="AY78" i="8"/>
  <c r="AY79" i="8" s="1"/>
  <c r="AX78" i="8"/>
  <c r="AX79" i="8" s="1"/>
  <c r="AW78" i="8"/>
  <c r="AW79" i="8" s="1"/>
  <c r="AV78" i="8"/>
  <c r="AV79" i="8" s="1"/>
  <c r="AU78" i="8"/>
  <c r="AU79" i="8" s="1"/>
  <c r="AT78" i="8"/>
  <c r="AT79" i="8" s="1"/>
  <c r="AS78" i="8"/>
  <c r="AS79" i="8" s="1"/>
  <c r="AR78" i="8"/>
  <c r="AR79" i="8" s="1"/>
  <c r="AQ78" i="8"/>
  <c r="AQ79" i="8" s="1"/>
  <c r="AP78" i="8"/>
  <c r="AP79" i="8" s="1"/>
  <c r="AO78" i="8"/>
  <c r="AO79" i="8" s="1"/>
  <c r="AN78" i="8"/>
  <c r="AN79" i="8" s="1"/>
  <c r="AM78" i="8"/>
  <c r="AM79" i="8" s="1"/>
  <c r="AL78" i="8"/>
  <c r="AL79" i="8" s="1"/>
  <c r="AK78" i="8"/>
  <c r="AK79" i="8" s="1"/>
  <c r="AJ78" i="8"/>
  <c r="AJ79" i="8" s="1"/>
  <c r="AI78" i="8"/>
  <c r="AI79" i="8" s="1"/>
  <c r="AH78" i="8"/>
  <c r="AH79" i="8" s="1"/>
  <c r="AG78" i="8"/>
  <c r="AG79" i="8" s="1"/>
  <c r="AF78" i="8"/>
  <c r="AF79" i="8" s="1"/>
  <c r="AE78" i="8"/>
  <c r="AE79" i="8" s="1"/>
  <c r="AD78" i="8"/>
  <c r="AD79" i="8" s="1"/>
  <c r="AC78" i="8"/>
  <c r="AC79" i="8" s="1"/>
  <c r="AB78" i="8"/>
  <c r="AB79" i="8" s="1"/>
  <c r="AA78" i="8"/>
  <c r="AA79" i="8" s="1"/>
  <c r="Z78" i="8"/>
  <c r="Z79" i="8" s="1"/>
  <c r="Y78" i="8"/>
  <c r="Y79" i="8" s="1"/>
  <c r="X78" i="8"/>
  <c r="X79" i="8" s="1"/>
  <c r="W78" i="8"/>
  <c r="W79" i="8" s="1"/>
  <c r="V78" i="8"/>
  <c r="V79" i="8" s="1"/>
  <c r="U78" i="8"/>
  <c r="U79" i="8" s="1"/>
  <c r="T78" i="8"/>
  <c r="T79" i="8" s="1"/>
  <c r="S78" i="8"/>
  <c r="S79" i="8" s="1"/>
  <c r="R78" i="8"/>
  <c r="R79" i="8" s="1"/>
  <c r="Q78" i="8"/>
  <c r="Q79" i="8" s="1"/>
  <c r="P78" i="8"/>
  <c r="P79" i="8" s="1"/>
  <c r="O78" i="8"/>
  <c r="O79" i="8" s="1"/>
  <c r="N78" i="8"/>
  <c r="N79" i="8" s="1"/>
  <c r="M78" i="8"/>
  <c r="M79" i="8" s="1"/>
  <c r="L78" i="8"/>
  <c r="L79" i="8" s="1"/>
  <c r="K78" i="8"/>
  <c r="K79" i="8" s="1"/>
  <c r="J78" i="8"/>
  <c r="J79" i="8" s="1"/>
  <c r="I78" i="8"/>
  <c r="I79" i="8" s="1"/>
  <c r="H78" i="8"/>
  <c r="H79" i="8" s="1"/>
  <c r="G78" i="8"/>
  <c r="G79" i="8" s="1"/>
  <c r="E77" i="8"/>
  <c r="F77" i="8" s="1"/>
  <c r="D77" i="8"/>
  <c r="E76" i="8"/>
  <c r="F76" i="8" s="1"/>
  <c r="D76" i="8"/>
  <c r="E75" i="8"/>
  <c r="F75" i="8" s="1"/>
  <c r="D75" i="8"/>
  <c r="E74" i="8"/>
  <c r="F74" i="8" s="1"/>
  <c r="D74" i="8"/>
  <c r="E73" i="8"/>
  <c r="F73" i="8" s="1"/>
  <c r="D73" i="8"/>
  <c r="E72" i="8"/>
  <c r="F72" i="8" s="1"/>
  <c r="D72" i="8"/>
  <c r="E71" i="8"/>
  <c r="F71" i="8" s="1"/>
  <c r="D71" i="8"/>
  <c r="E70" i="8"/>
  <c r="F70" i="8" s="1"/>
  <c r="D70" i="8"/>
  <c r="F69" i="8"/>
  <c r="E69" i="8"/>
  <c r="D69" i="8"/>
  <c r="E68" i="8"/>
  <c r="F68" i="8" s="1"/>
  <c r="D68" i="8"/>
  <c r="E67" i="8"/>
  <c r="F67" i="8" s="1"/>
  <c r="D67" i="8"/>
  <c r="E66" i="8"/>
  <c r="D66" i="8"/>
  <c r="AZ64" i="8"/>
  <c r="AZ65" i="8" s="1"/>
  <c r="AY64" i="8"/>
  <c r="AY65" i="8" s="1"/>
  <c r="AX64" i="8"/>
  <c r="AX65" i="8" s="1"/>
  <c r="AW64" i="8"/>
  <c r="AW65" i="8" s="1"/>
  <c r="AV64" i="8"/>
  <c r="AV65" i="8" s="1"/>
  <c r="AU64" i="8"/>
  <c r="AU65" i="8" s="1"/>
  <c r="AT64" i="8"/>
  <c r="AT65" i="8" s="1"/>
  <c r="AS64" i="8"/>
  <c r="AS65" i="8" s="1"/>
  <c r="AR64" i="8"/>
  <c r="AR65" i="8" s="1"/>
  <c r="AQ64" i="8"/>
  <c r="AQ65" i="8" s="1"/>
  <c r="AP64" i="8"/>
  <c r="AP65" i="8" s="1"/>
  <c r="AO64" i="8"/>
  <c r="AO65" i="8" s="1"/>
  <c r="AN64" i="8"/>
  <c r="AN65" i="8" s="1"/>
  <c r="AM64" i="8"/>
  <c r="AM65" i="8" s="1"/>
  <c r="AL64" i="8"/>
  <c r="AL65" i="8" s="1"/>
  <c r="AK64" i="8"/>
  <c r="AK65" i="8" s="1"/>
  <c r="AJ64" i="8"/>
  <c r="AJ65" i="8" s="1"/>
  <c r="AI64" i="8"/>
  <c r="AI65" i="8" s="1"/>
  <c r="AH64" i="8"/>
  <c r="AH65" i="8" s="1"/>
  <c r="AG64" i="8"/>
  <c r="AG65" i="8" s="1"/>
  <c r="AF64" i="8"/>
  <c r="AF65" i="8" s="1"/>
  <c r="AE64" i="8"/>
  <c r="AE65" i="8" s="1"/>
  <c r="AD64" i="8"/>
  <c r="AD65" i="8" s="1"/>
  <c r="AC64" i="8"/>
  <c r="AC65" i="8" s="1"/>
  <c r="AB64" i="8"/>
  <c r="AB65" i="8" s="1"/>
  <c r="AA64" i="8"/>
  <c r="AA65" i="8" s="1"/>
  <c r="Z64" i="8"/>
  <c r="Z65" i="8" s="1"/>
  <c r="Y64" i="8"/>
  <c r="Y65" i="8" s="1"/>
  <c r="X64" i="8"/>
  <c r="X65" i="8" s="1"/>
  <c r="W64" i="8"/>
  <c r="W65" i="8" s="1"/>
  <c r="V64" i="8"/>
  <c r="V65" i="8" s="1"/>
  <c r="U64" i="8"/>
  <c r="U65" i="8" s="1"/>
  <c r="T64" i="8"/>
  <c r="T65" i="8" s="1"/>
  <c r="S64" i="8"/>
  <c r="S65" i="8" s="1"/>
  <c r="R64" i="8"/>
  <c r="R65" i="8" s="1"/>
  <c r="Q64" i="8"/>
  <c r="Q65" i="8" s="1"/>
  <c r="P64" i="8"/>
  <c r="P65" i="8" s="1"/>
  <c r="O64" i="8"/>
  <c r="O65" i="8" s="1"/>
  <c r="N64" i="8"/>
  <c r="N65" i="8" s="1"/>
  <c r="M64" i="8"/>
  <c r="M65" i="8" s="1"/>
  <c r="L64" i="8"/>
  <c r="L65" i="8" s="1"/>
  <c r="K64" i="8"/>
  <c r="K65" i="8" s="1"/>
  <c r="J64" i="8"/>
  <c r="J65" i="8" s="1"/>
  <c r="I64" i="8"/>
  <c r="I65" i="8" s="1"/>
  <c r="H64" i="8"/>
  <c r="H65" i="8" s="1"/>
  <c r="G64" i="8"/>
  <c r="G65" i="8" s="1"/>
  <c r="E63" i="8"/>
  <c r="D63" i="8"/>
  <c r="E62" i="8"/>
  <c r="D62" i="8"/>
  <c r="E61" i="8"/>
  <c r="F61" i="8" s="1"/>
  <c r="D61" i="8"/>
  <c r="E60" i="8"/>
  <c r="D60" i="8"/>
  <c r="E59" i="8"/>
  <c r="F59" i="8" s="1"/>
  <c r="D59" i="8"/>
  <c r="E58" i="8"/>
  <c r="F58" i="8" s="1"/>
  <c r="D58" i="8"/>
  <c r="E57" i="8"/>
  <c r="D57" i="8"/>
  <c r="E56" i="8"/>
  <c r="F56" i="8" s="1"/>
  <c r="D56" i="8"/>
  <c r="E55" i="8"/>
  <c r="F55" i="8" s="1"/>
  <c r="D55" i="8"/>
  <c r="E54" i="8"/>
  <c r="F54" i="8" s="1"/>
  <c r="D54" i="8"/>
  <c r="E53" i="8"/>
  <c r="F53" i="8" s="1"/>
  <c r="D53" i="8"/>
  <c r="E52" i="8"/>
  <c r="D52" i="8"/>
  <c r="AY51" i="8"/>
  <c r="AZ50" i="8"/>
  <c r="AZ51" i="8" s="1"/>
  <c r="AY50" i="8"/>
  <c r="AX50" i="8"/>
  <c r="AX51" i="8" s="1"/>
  <c r="AW50" i="8"/>
  <c r="AW51" i="8" s="1"/>
  <c r="AV50" i="8"/>
  <c r="AV51" i="8" s="1"/>
  <c r="AU50" i="8"/>
  <c r="AU51" i="8" s="1"/>
  <c r="AT50" i="8"/>
  <c r="AT51" i="8" s="1"/>
  <c r="AS50" i="8"/>
  <c r="AS51" i="8" s="1"/>
  <c r="AR50" i="8"/>
  <c r="AR51" i="8" s="1"/>
  <c r="AQ50" i="8"/>
  <c r="AQ51" i="8" s="1"/>
  <c r="AP50" i="8"/>
  <c r="AP51" i="8" s="1"/>
  <c r="AO50" i="8"/>
  <c r="AO51" i="8" s="1"/>
  <c r="AN50" i="8"/>
  <c r="AN51" i="8" s="1"/>
  <c r="AM50" i="8"/>
  <c r="AM51" i="8" s="1"/>
  <c r="AL50" i="8"/>
  <c r="AL51" i="8" s="1"/>
  <c r="AK50" i="8"/>
  <c r="AK51" i="8" s="1"/>
  <c r="AJ50" i="8"/>
  <c r="AJ51" i="8" s="1"/>
  <c r="AI50" i="8"/>
  <c r="AI51" i="8" s="1"/>
  <c r="AH50" i="8"/>
  <c r="AH51" i="8" s="1"/>
  <c r="AG50" i="8"/>
  <c r="AG51" i="8" s="1"/>
  <c r="AF50" i="8"/>
  <c r="AF51" i="8" s="1"/>
  <c r="AE50" i="8"/>
  <c r="AE51" i="8" s="1"/>
  <c r="AD50" i="8"/>
  <c r="AD51" i="8" s="1"/>
  <c r="AC50" i="8"/>
  <c r="AC51" i="8" s="1"/>
  <c r="AB50" i="8"/>
  <c r="AB51" i="8" s="1"/>
  <c r="AA50" i="8"/>
  <c r="AA51" i="8" s="1"/>
  <c r="Z50" i="8"/>
  <c r="Z51" i="8" s="1"/>
  <c r="Y50" i="8"/>
  <c r="Y51" i="8" s="1"/>
  <c r="X50" i="8"/>
  <c r="X51" i="8" s="1"/>
  <c r="W50" i="8"/>
  <c r="W51" i="8" s="1"/>
  <c r="V50" i="8"/>
  <c r="V51" i="8" s="1"/>
  <c r="U50" i="8"/>
  <c r="U51" i="8" s="1"/>
  <c r="T50" i="8"/>
  <c r="T51" i="8" s="1"/>
  <c r="S50" i="8"/>
  <c r="S51" i="8" s="1"/>
  <c r="R50" i="8"/>
  <c r="R51" i="8" s="1"/>
  <c r="Q50" i="8"/>
  <c r="Q51" i="8" s="1"/>
  <c r="P50" i="8"/>
  <c r="P51" i="8" s="1"/>
  <c r="O50" i="8"/>
  <c r="O51" i="8" s="1"/>
  <c r="N50" i="8"/>
  <c r="N51" i="8" s="1"/>
  <c r="M50" i="8"/>
  <c r="M51" i="8" s="1"/>
  <c r="L50" i="8"/>
  <c r="L51" i="8" s="1"/>
  <c r="K50" i="8"/>
  <c r="K51" i="8" s="1"/>
  <c r="J50" i="8"/>
  <c r="J51" i="8" s="1"/>
  <c r="I50" i="8"/>
  <c r="I51" i="8" s="1"/>
  <c r="H50" i="8"/>
  <c r="H51" i="8" s="1"/>
  <c r="G50" i="8"/>
  <c r="G51" i="8" s="1"/>
  <c r="E49" i="8"/>
  <c r="F49" i="8" s="1"/>
  <c r="D49" i="8"/>
  <c r="E48" i="8"/>
  <c r="D48" i="8"/>
  <c r="E47" i="8"/>
  <c r="D47" i="8"/>
  <c r="E46" i="8"/>
  <c r="D46" i="8"/>
  <c r="E45" i="8"/>
  <c r="F45" i="8" s="1"/>
  <c r="D45" i="8"/>
  <c r="E44" i="8"/>
  <c r="D44" i="8"/>
  <c r="E43" i="8"/>
  <c r="F43" i="8" s="1"/>
  <c r="D43" i="8"/>
  <c r="E42" i="8"/>
  <c r="D42" i="8"/>
  <c r="E41" i="8"/>
  <c r="D41" i="8"/>
  <c r="E40" i="8"/>
  <c r="D40" i="8"/>
  <c r="E39" i="8"/>
  <c r="D39" i="8"/>
  <c r="E38" i="8"/>
  <c r="D38" i="8"/>
  <c r="E25" i="8"/>
  <c r="F25" i="8" s="1"/>
  <c r="E19" i="8"/>
  <c r="D24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D25" i="8"/>
  <c r="E24" i="8"/>
  <c r="D21" i="8"/>
  <c r="E21" i="8"/>
  <c r="D12" i="8"/>
  <c r="E12" i="8"/>
  <c r="D13" i="8"/>
  <c r="E13" i="8"/>
  <c r="D14" i="8"/>
  <c r="E14" i="8"/>
  <c r="D15" i="8"/>
  <c r="E15" i="8"/>
  <c r="D16" i="8"/>
  <c r="E16" i="8"/>
  <c r="D17" i="8"/>
  <c r="E17" i="8"/>
  <c r="D18" i="8"/>
  <c r="E18" i="8"/>
  <c r="D19" i="8"/>
  <c r="D20" i="8"/>
  <c r="E20" i="8"/>
  <c r="E11" i="8"/>
  <c r="D11" i="8"/>
  <c r="E10" i="8"/>
  <c r="D10" i="8"/>
  <c r="F62" i="8" l="1"/>
  <c r="F57" i="8"/>
  <c r="F63" i="8"/>
  <c r="F60" i="8"/>
  <c r="F44" i="8"/>
  <c r="F39" i="8"/>
  <c r="F40" i="8"/>
  <c r="F46" i="8"/>
  <c r="F41" i="8"/>
  <c r="F47" i="8"/>
  <c r="F42" i="8"/>
  <c r="F48" i="8"/>
  <c r="D78" i="8"/>
  <c r="D79" i="8" s="1"/>
  <c r="E78" i="8"/>
  <c r="E79" i="8" s="1"/>
  <c r="F66" i="8"/>
  <c r="D64" i="8"/>
  <c r="D65" i="8" s="1"/>
  <c r="E64" i="8"/>
  <c r="F52" i="8"/>
  <c r="F38" i="8"/>
  <c r="D50" i="8"/>
  <c r="D51" i="8" s="1"/>
  <c r="E50" i="8"/>
  <c r="E51" i="8" s="1"/>
  <c r="F34" i="8"/>
  <c r="F35" i="8"/>
  <c r="AU22" i="8"/>
  <c r="AQ22" i="8"/>
  <c r="AQ36" i="8"/>
  <c r="AQ37" i="8" s="1"/>
  <c r="AU36" i="8"/>
  <c r="AU37" i="8" s="1"/>
  <c r="AL36" i="8"/>
  <c r="AL37" i="8" s="1"/>
  <c r="AK36" i="8"/>
  <c r="AK37" i="8" s="1"/>
  <c r="AL22" i="8"/>
  <c r="AL23" i="8" s="1"/>
  <c r="AK22" i="8"/>
  <c r="AK23" i="8" s="1"/>
  <c r="AH36" i="8"/>
  <c r="AH37" i="8" s="1"/>
  <c r="AG36" i="8"/>
  <c r="AG37" i="8" s="1"/>
  <c r="AH22" i="8"/>
  <c r="AH23" i="8" s="1"/>
  <c r="AG22" i="8"/>
  <c r="AG23" i="8" s="1"/>
  <c r="AZ36" i="8"/>
  <c r="AZ37" i="8" s="1"/>
  <c r="AY36" i="8"/>
  <c r="AY37" i="8" s="1"/>
  <c r="AZ22" i="8"/>
  <c r="AZ23" i="8" s="1"/>
  <c r="AY22" i="8"/>
  <c r="AY23" i="8" s="1"/>
  <c r="AX36" i="8"/>
  <c r="AX37" i="8" s="1"/>
  <c r="AW36" i="8"/>
  <c r="AW37" i="8" s="1"/>
  <c r="AX22" i="8"/>
  <c r="AX23" i="8" s="1"/>
  <c r="AW22" i="8"/>
  <c r="AW23" i="8" s="1"/>
  <c r="AV36" i="8"/>
  <c r="AV37" i="8" s="1"/>
  <c r="AT36" i="8"/>
  <c r="AT37" i="8" s="1"/>
  <c r="AS36" i="8"/>
  <c r="AS37" i="8" s="1"/>
  <c r="AV22" i="8"/>
  <c r="AV23" i="8" s="1"/>
  <c r="AT22" i="8"/>
  <c r="AT23" i="8" s="1"/>
  <c r="AS22" i="8"/>
  <c r="AS23" i="8" s="1"/>
  <c r="AR36" i="8"/>
  <c r="AR37" i="8" s="1"/>
  <c r="AP36" i="8"/>
  <c r="AP37" i="8" s="1"/>
  <c r="AO36" i="8"/>
  <c r="AO37" i="8" s="1"/>
  <c r="AR22" i="8"/>
  <c r="AR23" i="8" s="1"/>
  <c r="AP22" i="8"/>
  <c r="AP23" i="8" s="1"/>
  <c r="AO22" i="8"/>
  <c r="AO23" i="8" s="1"/>
  <c r="AN36" i="8"/>
  <c r="AN37" i="8" s="1"/>
  <c r="AM36" i="8"/>
  <c r="AM37" i="8" s="1"/>
  <c r="AN22" i="8"/>
  <c r="AN23" i="8" s="1"/>
  <c r="AM22" i="8"/>
  <c r="AM23" i="8" s="1"/>
  <c r="AJ36" i="8"/>
  <c r="AJ37" i="8" s="1"/>
  <c r="AI36" i="8"/>
  <c r="AI37" i="8" s="1"/>
  <c r="AJ22" i="8"/>
  <c r="AJ23" i="8" s="1"/>
  <c r="AI22" i="8"/>
  <c r="AI23" i="8" s="1"/>
  <c r="AF36" i="8"/>
  <c r="AF37" i="8" s="1"/>
  <c r="AE36" i="8"/>
  <c r="AE37" i="8" s="1"/>
  <c r="AF22" i="8"/>
  <c r="AF23" i="8" s="1"/>
  <c r="AE22" i="8"/>
  <c r="AE23" i="8" s="1"/>
  <c r="AD36" i="8"/>
  <c r="AD37" i="8" s="1"/>
  <c r="AC36" i="8"/>
  <c r="AC37" i="8" s="1"/>
  <c r="AB36" i="8"/>
  <c r="AB37" i="8" s="1"/>
  <c r="AA36" i="8"/>
  <c r="AA37" i="8" s="1"/>
  <c r="AD22" i="8"/>
  <c r="AD23" i="8" s="1"/>
  <c r="AC22" i="8"/>
  <c r="AC23" i="8" s="1"/>
  <c r="AB22" i="8"/>
  <c r="AB23" i="8" s="1"/>
  <c r="AA22" i="8"/>
  <c r="AA23" i="8" s="1"/>
  <c r="Z36" i="8"/>
  <c r="Z37" i="8" s="1"/>
  <c r="Y36" i="8"/>
  <c r="Y37" i="8" s="1"/>
  <c r="X36" i="8"/>
  <c r="X37" i="8" s="1"/>
  <c r="W36" i="8"/>
  <c r="W37" i="8" s="1"/>
  <c r="V36" i="8"/>
  <c r="V37" i="8" s="1"/>
  <c r="U36" i="8"/>
  <c r="U37" i="8" s="1"/>
  <c r="T36" i="8"/>
  <c r="T37" i="8" s="1"/>
  <c r="S36" i="8"/>
  <c r="S37" i="8" s="1"/>
  <c r="R36" i="8"/>
  <c r="R37" i="8" s="1"/>
  <c r="Q36" i="8"/>
  <c r="Q37" i="8" s="1"/>
  <c r="P36" i="8"/>
  <c r="P37" i="8" s="1"/>
  <c r="O36" i="8"/>
  <c r="O37" i="8" s="1"/>
  <c r="N36" i="8"/>
  <c r="N37" i="8" s="1"/>
  <c r="M36" i="8"/>
  <c r="M37" i="8" s="1"/>
  <c r="L36" i="8"/>
  <c r="L37" i="8" s="1"/>
  <c r="J36" i="8"/>
  <c r="J37" i="8" s="1"/>
  <c r="I36" i="8"/>
  <c r="I37" i="8" s="1"/>
  <c r="H36" i="8"/>
  <c r="H37" i="8" s="1"/>
  <c r="G36" i="8"/>
  <c r="G37" i="8" s="1"/>
  <c r="Z22" i="8"/>
  <c r="Z23" i="8" s="1"/>
  <c r="Y22" i="8"/>
  <c r="Y23" i="8" s="1"/>
  <c r="X22" i="8"/>
  <c r="X23" i="8" s="1"/>
  <c r="W22" i="8"/>
  <c r="W23" i="8" s="1"/>
  <c r="V22" i="8"/>
  <c r="V23" i="8" s="1"/>
  <c r="U22" i="8"/>
  <c r="U23" i="8" s="1"/>
  <c r="T22" i="8"/>
  <c r="T23" i="8" s="1"/>
  <c r="S22" i="8"/>
  <c r="S23" i="8" s="1"/>
  <c r="R22" i="8"/>
  <c r="R23" i="8" s="1"/>
  <c r="Q22" i="8"/>
  <c r="Q23" i="8" s="1"/>
  <c r="P22" i="8"/>
  <c r="P23" i="8" s="1"/>
  <c r="O22" i="8"/>
  <c r="O23" i="8" s="1"/>
  <c r="N22" i="8"/>
  <c r="N23" i="8" s="1"/>
  <c r="M22" i="8"/>
  <c r="M23" i="8" s="1"/>
  <c r="L22" i="8"/>
  <c r="L23" i="8" s="1"/>
  <c r="K22" i="8"/>
  <c r="K23" i="8" s="1"/>
  <c r="J22" i="8"/>
  <c r="J23" i="8" s="1"/>
  <c r="I22" i="8"/>
  <c r="I23" i="8" s="1"/>
  <c r="H22" i="8"/>
  <c r="H23" i="8" s="1"/>
  <c r="G22" i="8"/>
  <c r="G23" i="8" s="1"/>
  <c r="F64" i="8" l="1"/>
  <c r="F65" i="8"/>
  <c r="F78" i="8"/>
  <c r="F79" i="8" s="1"/>
  <c r="E65" i="8"/>
  <c r="F30" i="8"/>
  <c r="F32" i="8"/>
  <c r="F28" i="8"/>
  <c r="F33" i="8"/>
  <c r="F24" i="8"/>
  <c r="F26" i="8"/>
  <c r="F27" i="8"/>
  <c r="D22" i="8"/>
  <c r="F31" i="8"/>
  <c r="E36" i="8"/>
  <c r="E22" i="8"/>
  <c r="F29" i="8"/>
  <c r="E37" i="8" l="1"/>
  <c r="F50" i="8"/>
  <c r="F51" i="8" s="1"/>
  <c r="F36" i="8"/>
  <c r="F37" i="8" s="1"/>
  <c r="K36" i="8" l="1"/>
  <c r="K37" i="8" s="1"/>
  <c r="D36" i="8"/>
  <c r="D37" i="8" s="1"/>
</calcChain>
</file>

<file path=xl/sharedStrings.xml><?xml version="1.0" encoding="utf-8"?>
<sst xmlns="http://schemas.openxmlformats.org/spreadsheetml/2006/main" count="195" uniqueCount="78">
  <si>
    <t>　　機 種 名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</si>
  <si>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</si>
  <si>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</si>
  <si>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</si>
  <si>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</si>
  <si>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</si>
  <si>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</si>
  <si>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</si>
  <si>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</si>
  <si>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</si>
  <si>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</si>
  <si>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</si>
  <si>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</si>
  <si>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台</t>
  </si>
  <si>
    <t>　年　月</t>
    <phoneticPr fontId="4"/>
  </si>
  <si>
    <t>暦年計</t>
    <rPh sb="0" eb="1">
      <t>コヨミ</t>
    </rPh>
    <phoneticPr fontId="4"/>
  </si>
  <si>
    <t>金　額</t>
    <phoneticPr fontId="4"/>
  </si>
  <si>
    <t xml:space="preserve"> 鍛 圧 機 械</t>
    <phoneticPr fontId="4"/>
  </si>
  <si>
    <t>鍛圧機械 貿易統計－輸入</t>
    <rPh sb="5" eb="7">
      <t>ボウエキ</t>
    </rPh>
    <rPh sb="7" eb="9">
      <t>トウケイ</t>
    </rPh>
    <phoneticPr fontId="4"/>
  </si>
  <si>
    <t>前年伸率</t>
    <rPh sb="2" eb="3">
      <t>ノ</t>
    </rPh>
    <rPh sb="3" eb="4">
      <t>リツ</t>
    </rPh>
    <phoneticPr fontId="4"/>
  </si>
  <si>
    <t>対前年伸率（％）</t>
    <rPh sb="0" eb="1">
      <t>タイ</t>
    </rPh>
    <rPh sb="3" eb="4">
      <t>ノ</t>
    </rPh>
    <rPh sb="4" eb="5">
      <t>リツ</t>
    </rPh>
    <phoneticPr fontId="4"/>
  </si>
  <si>
    <t>２０２２年（Ｒ４）</t>
    <phoneticPr fontId="4"/>
  </si>
  <si>
    <t>8462-29-000</t>
    <phoneticPr fontId="4"/>
  </si>
  <si>
    <t>8462-39-000</t>
    <phoneticPr fontId="4"/>
  </si>
  <si>
    <t>8463-30-000</t>
    <phoneticPr fontId="4"/>
  </si>
  <si>
    <t>8456-11-000</t>
    <phoneticPr fontId="4"/>
  </si>
  <si>
    <t>２０２２年（Ｒ４）</t>
    <phoneticPr fontId="4"/>
  </si>
  <si>
    <t>２０２３年（Ｒ５）</t>
    <phoneticPr fontId="4"/>
  </si>
  <si>
    <t>２０２３年（Ｒ５）</t>
    <phoneticPr fontId="4"/>
  </si>
  <si>
    <t>密閉型鍛造機</t>
    <rPh sb="0" eb="3">
      <t>ミッペイガタ</t>
    </rPh>
    <rPh sb="3" eb="5">
      <t>タンゾウ</t>
    </rPh>
    <rPh sb="5" eb="6">
      <t>キ</t>
    </rPh>
    <phoneticPr fontId="4"/>
  </si>
  <si>
    <t>その他のもの</t>
    <rPh sb="2" eb="3">
      <t>タ</t>
    </rPh>
    <phoneticPr fontId="4"/>
  </si>
  <si>
    <t>8462-11-000</t>
    <phoneticPr fontId="4"/>
  </si>
  <si>
    <t>8462-19-000</t>
    <phoneticPr fontId="4"/>
  </si>
  <si>
    <t>8462-49-000</t>
    <phoneticPr fontId="4"/>
  </si>
  <si>
    <t>8463-20-000</t>
    <phoneticPr fontId="4"/>
  </si>
  <si>
    <t>8462-22-000</t>
    <phoneticPr fontId="4"/>
  </si>
  <si>
    <t>8462-23-000</t>
    <phoneticPr fontId="4"/>
  </si>
  <si>
    <t>8462-24-000</t>
    <phoneticPr fontId="4"/>
  </si>
  <si>
    <t>8462-25-000</t>
    <phoneticPr fontId="4"/>
  </si>
  <si>
    <t>8462-26-000</t>
    <phoneticPr fontId="4"/>
  </si>
  <si>
    <t>8462-33-000</t>
    <phoneticPr fontId="4"/>
  </si>
  <si>
    <t>ベンディングマシン、フォールディングマシン、ストレートニングマシン及びフラットマシン（含:プレスブレーキ）（限:圧造製品用）</t>
    <rPh sb="33" eb="34">
      <t>オヨ</t>
    </rPh>
    <rPh sb="43" eb="44">
      <t>フク</t>
    </rPh>
    <rPh sb="54" eb="55">
      <t>カギ</t>
    </rPh>
    <rPh sb="56" eb="58">
      <t>アツゾウ</t>
    </rPh>
    <rPh sb="58" eb="60">
      <t>セイヒン</t>
    </rPh>
    <rPh sb="60" eb="61">
      <t>ヨウ</t>
    </rPh>
    <phoneticPr fontId="4"/>
  </si>
  <si>
    <t>8462-42-000</t>
    <phoneticPr fontId="4"/>
  </si>
  <si>
    <t>パンチングマシン、ノッチングマシン及びニブリングマシン（除:プレス、パンチング機能及び剪断機能を組み合わせた機械）（限:圧延製品用）</t>
    <rPh sb="17" eb="18">
      <t>オヨ</t>
    </rPh>
    <rPh sb="28" eb="29">
      <t>ノゾ</t>
    </rPh>
    <rPh sb="39" eb="41">
      <t>キノウ</t>
    </rPh>
    <rPh sb="41" eb="42">
      <t>オヨ</t>
    </rPh>
    <rPh sb="43" eb="45">
      <t>センダン</t>
    </rPh>
    <rPh sb="45" eb="47">
      <t>キノウ</t>
    </rPh>
    <rPh sb="48" eb="49">
      <t>ク</t>
    </rPh>
    <rPh sb="50" eb="51">
      <t>ア</t>
    </rPh>
    <rPh sb="54" eb="56">
      <t>キカイ</t>
    </rPh>
    <rPh sb="58" eb="59">
      <t>カギ</t>
    </rPh>
    <rPh sb="60" eb="62">
      <t>アツエン</t>
    </rPh>
    <rPh sb="62" eb="65">
      <t>セイヒンヨウ</t>
    </rPh>
    <phoneticPr fontId="4"/>
  </si>
  <si>
    <t>8462-61-000</t>
    <phoneticPr fontId="4"/>
  </si>
  <si>
    <t>8462-63-000</t>
    <phoneticPr fontId="4"/>
  </si>
  <si>
    <t>8462-90-000</t>
    <phoneticPr fontId="4"/>
  </si>
  <si>
    <t>8463-10-000</t>
    <phoneticPr fontId="4"/>
  </si>
  <si>
    <t>8463-90-000</t>
    <phoneticPr fontId="4"/>
  </si>
  <si>
    <t>■8462
鍛造機、ハンマー及び型鍛造機（除:圧延機）（含:プレス、限:金属加工用）並びにベンディングマシン、フォールディングマシン、ストレートニングマシン、フラットニングマシン、剪断機、パンチングマシン、ノッチングマシン、及びニブリングマシン（除:引抜機）（含:プレス、スリッター行程及び切断行程、限：金属加工用）並びにその他のプレス（限：金属又は金属炭化物の加工用）</t>
    <rPh sb="6" eb="8">
      <t>タンゾウ</t>
    </rPh>
    <rPh sb="8" eb="9">
      <t>キ</t>
    </rPh>
    <rPh sb="14" eb="15">
      <t>オヨ</t>
    </rPh>
    <rPh sb="16" eb="17">
      <t>カタ</t>
    </rPh>
    <rPh sb="17" eb="19">
      <t>タンゾウ</t>
    </rPh>
    <rPh sb="19" eb="20">
      <t>キ</t>
    </rPh>
    <rPh sb="21" eb="22">
      <t>ノゾ</t>
    </rPh>
    <rPh sb="23" eb="24">
      <t>アツ</t>
    </rPh>
    <rPh sb="24" eb="25">
      <t>エン</t>
    </rPh>
    <rPh sb="25" eb="26">
      <t>キ</t>
    </rPh>
    <rPh sb="28" eb="29">
      <t>フク</t>
    </rPh>
    <rPh sb="34" eb="35">
      <t>カギ</t>
    </rPh>
    <rPh sb="36" eb="38">
      <t>キンゾク</t>
    </rPh>
    <rPh sb="38" eb="41">
      <t>カコウヨウ</t>
    </rPh>
    <rPh sb="42" eb="43">
      <t>ナラ</t>
    </rPh>
    <rPh sb="90" eb="92">
      <t>センダン</t>
    </rPh>
    <rPh sb="92" eb="93">
      <t>キ</t>
    </rPh>
    <rPh sb="112" eb="113">
      <t>オヨ</t>
    </rPh>
    <rPh sb="123" eb="124">
      <t>ノゾ</t>
    </rPh>
    <rPh sb="125" eb="126">
      <t>ヒ</t>
    </rPh>
    <rPh sb="126" eb="127">
      <t>ヌ</t>
    </rPh>
    <rPh sb="127" eb="128">
      <t>キ</t>
    </rPh>
    <rPh sb="130" eb="131">
      <t>フク</t>
    </rPh>
    <rPh sb="141" eb="143">
      <t>コウテイ</t>
    </rPh>
    <rPh sb="143" eb="144">
      <t>オヨ</t>
    </rPh>
    <rPh sb="145" eb="149">
      <t>セツダンコウテイ</t>
    </rPh>
    <rPh sb="150" eb="151">
      <t>カギ</t>
    </rPh>
    <rPh sb="152" eb="157">
      <t>キンゾクカコウヨウ</t>
    </rPh>
    <rPh sb="158" eb="159">
      <t>ナラ</t>
    </rPh>
    <rPh sb="163" eb="164">
      <t>タ</t>
    </rPh>
    <rPh sb="169" eb="170">
      <t>カギ</t>
    </rPh>
    <rPh sb="171" eb="173">
      <t>キンゾク</t>
    </rPh>
    <rPh sb="173" eb="174">
      <t>マタ</t>
    </rPh>
    <rPh sb="175" eb="177">
      <t>キンゾク</t>
    </rPh>
    <rPh sb="177" eb="180">
      <t>タンカブツ</t>
    </rPh>
    <rPh sb="181" eb="184">
      <t>カコウヨウ</t>
    </rPh>
    <phoneticPr fontId="4"/>
  </si>
  <si>
    <t>■8463
その他の加工機械（限:金属又はサーメットの加工用のもので、これらを取り除くことなく加工するもの）</t>
    <rPh sb="8" eb="9">
      <t>タ</t>
    </rPh>
    <rPh sb="10" eb="12">
      <t>カコウ</t>
    </rPh>
    <rPh sb="12" eb="14">
      <t>キカイ</t>
    </rPh>
    <rPh sb="15" eb="16">
      <t>カギ</t>
    </rPh>
    <rPh sb="17" eb="19">
      <t>キンゾク</t>
    </rPh>
    <rPh sb="19" eb="20">
      <t>マタ</t>
    </rPh>
    <rPh sb="27" eb="30">
      <t>カコウヨウ</t>
    </rPh>
    <rPh sb="39" eb="40">
      <t>ト</t>
    </rPh>
    <rPh sb="41" eb="42">
      <t>ノゾ</t>
    </rPh>
    <rPh sb="47" eb="49">
      <t>カコウ</t>
    </rPh>
    <phoneticPr fontId="4"/>
  </si>
  <si>
    <t>■8456
レーザーその他の光ビーム、超音波、放電、電気化学的方法、電子ビーム、イオンビームまたはプラズマアークを使用して材料を取り除くことにより加工する機械及びウオータージェット切断機械</t>
    <rPh sb="12" eb="13">
      <t>タ</t>
    </rPh>
    <rPh sb="14" eb="15">
      <t>ヒカリ</t>
    </rPh>
    <rPh sb="19" eb="22">
      <t>チョウオンパ</t>
    </rPh>
    <rPh sb="23" eb="25">
      <t>ホウデン</t>
    </rPh>
    <rPh sb="26" eb="28">
      <t>デンキ</t>
    </rPh>
    <rPh sb="28" eb="30">
      <t>カガク</t>
    </rPh>
    <rPh sb="30" eb="31">
      <t>テキ</t>
    </rPh>
    <rPh sb="31" eb="33">
      <t>ホウホウ</t>
    </rPh>
    <rPh sb="34" eb="36">
      <t>デンシ</t>
    </rPh>
    <rPh sb="57" eb="59">
      <t>シヨウ</t>
    </rPh>
    <rPh sb="61" eb="63">
      <t>ザイリョウ</t>
    </rPh>
    <rPh sb="64" eb="65">
      <t>ト</t>
    </rPh>
    <rPh sb="66" eb="67">
      <t>ノゾ</t>
    </rPh>
    <rPh sb="73" eb="75">
      <t>カコウ</t>
    </rPh>
    <rPh sb="77" eb="79">
      <t>キカイ</t>
    </rPh>
    <rPh sb="79" eb="80">
      <t>オヨ</t>
    </rPh>
    <rPh sb="90" eb="92">
      <t>セツダン</t>
    </rPh>
    <rPh sb="92" eb="94">
      <t>キカイ</t>
    </rPh>
    <phoneticPr fontId="4"/>
  </si>
  <si>
    <t>レーザーによるもの</t>
    <phoneticPr fontId="4"/>
  </si>
  <si>
    <t>8456-40-000</t>
    <phoneticPr fontId="4"/>
  </si>
  <si>
    <t>プラズマアークによるもの</t>
    <phoneticPr fontId="4"/>
  </si>
  <si>
    <t>形状成型機</t>
    <rPh sb="0" eb="2">
      <t>ケイジョウ</t>
    </rPh>
    <rPh sb="2" eb="5">
      <t>セイケイキ</t>
    </rPh>
    <phoneticPr fontId="4"/>
  </si>
  <si>
    <t>プレスブレーキ</t>
    <phoneticPr fontId="4"/>
  </si>
  <si>
    <t>（数値制御式）</t>
    <rPh sb="1" eb="3">
      <t>スウチ</t>
    </rPh>
    <rPh sb="3" eb="6">
      <t>セイギョシキ</t>
    </rPh>
    <phoneticPr fontId="4"/>
  </si>
  <si>
    <t>パネルベンダー</t>
    <phoneticPr fontId="4"/>
  </si>
  <si>
    <t>ロール成形機</t>
    <rPh sb="3" eb="6">
      <t>セイケイキ</t>
    </rPh>
    <phoneticPr fontId="4"/>
  </si>
  <si>
    <t>その他</t>
    <rPh sb="2" eb="3">
      <t>タ</t>
    </rPh>
    <phoneticPr fontId="4"/>
  </si>
  <si>
    <t>ベンディング、フォールディング、ストレートニング、フラットノングマシン</t>
    <phoneticPr fontId="4"/>
  </si>
  <si>
    <t>剪断機</t>
    <rPh sb="0" eb="2">
      <t>センダン</t>
    </rPh>
    <rPh sb="2" eb="3">
      <t>キ</t>
    </rPh>
    <phoneticPr fontId="4"/>
  </si>
  <si>
    <t>液圧プレス</t>
    <rPh sb="0" eb="1">
      <t>エキ</t>
    </rPh>
    <rPh sb="1" eb="2">
      <t>アツ</t>
    </rPh>
    <phoneticPr fontId="4"/>
  </si>
  <si>
    <t>機械プレス</t>
    <rPh sb="0" eb="2">
      <t>キカイ</t>
    </rPh>
    <phoneticPr fontId="4"/>
  </si>
  <si>
    <t>サーボプレス</t>
    <phoneticPr fontId="4"/>
  </si>
  <si>
    <t>引抜き機</t>
    <rPh sb="0" eb="1">
      <t>ヒ</t>
    </rPh>
    <rPh sb="1" eb="2">
      <t>ヌ</t>
    </rPh>
    <rPh sb="3" eb="4">
      <t>キ</t>
    </rPh>
    <phoneticPr fontId="4"/>
  </si>
  <si>
    <t>ねじ転造盤</t>
    <rPh sb="2" eb="4">
      <t>テンゾウ</t>
    </rPh>
    <rPh sb="4" eb="5">
      <t>バン</t>
    </rPh>
    <phoneticPr fontId="4"/>
  </si>
  <si>
    <t>線の加工機械</t>
    <rPh sb="0" eb="1">
      <t>セン</t>
    </rPh>
    <rPh sb="2" eb="4">
      <t>カコウ</t>
    </rPh>
    <rPh sb="4" eb="6">
      <t>キカイ</t>
    </rPh>
    <phoneticPr fontId="4"/>
  </si>
  <si>
    <t>（金属又は金属炭化物の加工用の鍛圧機械に限る）財務省　：　貿易月報 （金額単位：百万円）</t>
    <rPh sb="15" eb="17">
      <t>タンアツ</t>
    </rPh>
    <rPh sb="17" eb="19">
      <t>キカイ</t>
    </rPh>
    <rPh sb="20" eb="21">
      <t>カギ</t>
    </rPh>
    <phoneticPr fontId="4"/>
  </si>
  <si>
    <t>8462-69-000</t>
    <phoneticPr fontId="4"/>
  </si>
  <si>
    <t>スリッター機、切断機及びその他の剪断機（除:パンチング機能及び剪断機能を組み合わせた機械並びにプレス）（限:圧延製品用）</t>
    <phoneticPr fontId="4"/>
  </si>
  <si>
    <t>冷間金属加工プレス</t>
    <rPh sb="0" eb="1">
      <t>レイ</t>
    </rPh>
    <rPh sb="1" eb="2">
      <t>カン</t>
    </rPh>
    <rPh sb="2" eb="4">
      <t>キンゾク</t>
    </rPh>
    <rPh sb="4" eb="6">
      <t>カコウ</t>
    </rPh>
    <phoneticPr fontId="4"/>
  </si>
  <si>
    <t>熱間鍛造用の鍛造機、型鍛造機（含:プレス）及びハンマー</t>
    <rPh sb="0" eb="2">
      <t>ネッカン</t>
    </rPh>
    <rPh sb="2" eb="4">
      <t>タンゾウ</t>
    </rPh>
    <rPh sb="4" eb="5">
      <t>ヨウ</t>
    </rPh>
    <rPh sb="6" eb="9">
      <t>タンゾウキ</t>
    </rPh>
    <rPh sb="10" eb="11">
      <t>カタ</t>
    </rPh>
    <rPh sb="11" eb="13">
      <t>タンゾウ</t>
    </rPh>
    <rPh sb="13" eb="14">
      <t>キ</t>
    </rPh>
    <rPh sb="15" eb="16">
      <t>フク</t>
    </rPh>
    <rPh sb="21" eb="22">
      <t>オヨ</t>
    </rPh>
    <phoneticPr fontId="4"/>
  </si>
  <si>
    <t>8462-62-000</t>
    <phoneticPr fontId="4"/>
  </si>
  <si>
    <t>２０２４年（Ｒ６）</t>
    <phoneticPr fontId="4"/>
  </si>
  <si>
    <t>２０２５年（Ｒ７）</t>
    <phoneticPr fontId="4"/>
  </si>
  <si>
    <t>２０２６年（Ｒ８）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</si>
</sst>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/mm"/>
    <numFmt numFmtId="177" formatCode="0.0%"/>
    <numFmt numFmtId="178" formatCode="#,##0_);[Red]\(#,##0\)"/>
    <numFmt numFmtId="179" formatCode="0.0_ ;[Red]\-0.0\ "/>
    <numFmt numFmtId="180" formatCode="#,##0.0_);[Red]\(#,##0.0\)"/>
  </numFmts>
  <fonts count="16" x14ac:knownFonts="1">
    <font>
      <sz val="12"/>
      <name val="Arial"/>
      <family val="2"/>
    </font>
    <font>
      <sz val="12"/>
      <name val="ＭＳ Ｐゴシック"/>
      <family val="3"/>
    </font>
    <font>
      <sz val="12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sz val="12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dotted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dotted">
        <color indexed="64"/>
      </right>
      <top/>
      <bottom style="dotted">
        <color indexed="8"/>
      </bottom>
      <diagonal/>
    </border>
    <border>
      <left style="dotted">
        <color indexed="8"/>
      </left>
      <right/>
      <top/>
      <bottom/>
      <diagonal/>
    </border>
    <border>
      <left style="medium">
        <color indexed="8"/>
      </left>
      <right style="dotted">
        <color indexed="64"/>
      </right>
      <top/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medium">
        <color indexed="8"/>
      </left>
      <right style="dotted">
        <color indexed="64"/>
      </right>
      <top style="dotted">
        <color indexed="8"/>
      </top>
      <bottom/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/>
      <diagonal/>
    </border>
    <border>
      <left style="dotted">
        <color indexed="8"/>
      </left>
      <right style="thin">
        <color indexed="8"/>
      </right>
      <top/>
      <bottom/>
      <diagonal/>
    </border>
    <border>
      <left style="dotted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dotted">
        <color indexed="8"/>
      </top>
      <bottom/>
      <diagonal/>
    </border>
    <border>
      <left style="thin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/>
      <bottom/>
      <diagonal/>
    </border>
    <border>
      <left style="dotted">
        <color indexed="8"/>
      </left>
      <right style="thin">
        <color indexed="64"/>
      </right>
      <top style="dotted">
        <color indexed="8"/>
      </top>
      <bottom/>
      <diagonal/>
    </border>
    <border>
      <left style="dotted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medium">
        <color indexed="8"/>
      </left>
      <right/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dotted">
        <color indexed="8"/>
      </right>
      <top style="dotted">
        <color indexed="8"/>
      </top>
      <bottom/>
      <diagonal/>
    </border>
    <border>
      <left/>
      <right style="hair">
        <color indexed="64"/>
      </right>
      <top/>
      <bottom style="dotted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tted">
        <color indexed="8"/>
      </top>
      <bottom/>
      <diagonal/>
    </border>
    <border>
      <left style="dotted">
        <color indexed="8"/>
      </left>
      <right/>
      <top/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dotted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dotted">
        <color indexed="8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dotted">
        <color indexed="8"/>
      </right>
      <top/>
      <bottom style="medium">
        <color indexed="64"/>
      </bottom>
      <diagonal/>
    </border>
    <border>
      <left/>
      <right style="dotted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medium">
        <color indexed="64"/>
      </bottom>
      <diagonal/>
    </border>
    <border>
      <left style="double">
        <color indexed="64"/>
      </left>
      <right/>
      <top style="dotted">
        <color indexed="8"/>
      </top>
      <bottom/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uble">
        <color indexed="64"/>
      </left>
      <right/>
      <top style="dotted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8"/>
      </top>
      <bottom/>
      <diagonal/>
    </border>
    <border>
      <left style="dotted">
        <color indexed="8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dotted">
        <color indexed="8"/>
      </right>
      <top/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medium">
        <color indexed="64"/>
      </right>
      <top style="dotted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tted">
        <color indexed="8"/>
      </bottom>
      <diagonal/>
    </border>
    <border>
      <left style="hair">
        <color indexed="64"/>
      </left>
      <right style="medium">
        <color indexed="64"/>
      </right>
      <top style="dotted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dotted">
        <color indexed="8"/>
      </bottom>
      <diagonal/>
    </border>
    <border>
      <left style="medium">
        <color indexed="64"/>
      </left>
      <right/>
      <top style="dotted">
        <color indexed="8"/>
      </top>
      <bottom style="medium">
        <color indexed="64"/>
      </bottom>
      <diagonal/>
    </border>
    <border>
      <left style="thin">
        <color indexed="64"/>
      </left>
      <right style="dotted">
        <color indexed="8"/>
      </right>
      <top style="medium">
        <color indexed="64"/>
      </top>
      <bottom/>
      <diagonal/>
    </border>
    <border>
      <left style="thin">
        <color indexed="64"/>
      </left>
      <right style="dotted">
        <color indexed="8"/>
      </right>
      <top/>
      <bottom/>
      <diagonal/>
    </border>
    <border>
      <left style="thin">
        <color indexed="64"/>
      </left>
      <right style="dotted">
        <color indexed="8"/>
      </right>
      <top/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double">
        <color indexed="64"/>
      </right>
      <top/>
      <bottom/>
      <diagonal/>
    </border>
    <border>
      <left style="dotted">
        <color indexed="8"/>
      </left>
      <right style="double">
        <color indexed="64"/>
      </right>
      <top style="dotted">
        <color indexed="8"/>
      </top>
      <bottom/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tted">
        <color indexed="8"/>
      </left>
      <right style="double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64"/>
      </left>
      <right style="dotted">
        <color indexed="8"/>
      </right>
      <top style="thin">
        <color indexed="64"/>
      </top>
      <bottom style="medium">
        <color indexed="64"/>
      </bottom>
      <diagonal/>
    </border>
    <border>
      <left style="dotted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8"/>
      </right>
      <top style="thin">
        <color indexed="8"/>
      </top>
      <bottom style="medium">
        <color indexed="64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medium">
        <color indexed="64"/>
      </bottom>
      <diagonal/>
    </border>
    <border>
      <left style="dotted">
        <color indexed="8"/>
      </left>
      <right style="double">
        <color indexed="64"/>
      </right>
      <top style="dotted">
        <color indexed="8"/>
      </top>
      <bottom style="medium">
        <color indexed="64"/>
      </bottom>
      <diagonal/>
    </border>
    <border>
      <left/>
      <right style="dotted">
        <color indexed="8"/>
      </right>
      <top/>
      <bottom/>
      <diagonal/>
    </border>
    <border>
      <left style="thin">
        <color indexed="8"/>
      </left>
      <right/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theme="0" tint="-0.14996795556505021"/>
      </bottom>
      <diagonal/>
    </border>
    <border>
      <left style="thin">
        <color indexed="8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 style="dotted">
        <color indexed="8"/>
      </bottom>
      <diagonal/>
    </border>
    <border>
      <left style="thin">
        <color indexed="8"/>
      </left>
      <right/>
      <top style="thin">
        <color theme="0" tint="-0.14996795556505021"/>
      </top>
      <bottom/>
      <diagonal/>
    </border>
    <border>
      <left style="dotted">
        <color indexed="8"/>
      </left>
      <right style="thin">
        <color indexed="8"/>
      </right>
      <top style="thin">
        <color theme="0" tint="-0.14996795556505021"/>
      </top>
      <bottom/>
      <diagonal/>
    </border>
    <border>
      <left style="thin">
        <color indexed="8"/>
      </left>
      <right style="dotted">
        <color indexed="8"/>
      </right>
      <top style="dotted">
        <color indexed="8"/>
      </top>
      <bottom style="thin">
        <color theme="0" tint="-0.14996795556505021"/>
      </bottom>
      <diagonal/>
    </border>
    <border>
      <left style="thin">
        <color indexed="8"/>
      </left>
      <right style="dotted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dotted">
        <color indexed="8"/>
      </right>
      <top style="thin">
        <color theme="0" tint="-0.14996795556505021"/>
      </top>
      <bottom style="dotted">
        <color indexed="8"/>
      </bottom>
      <diagonal/>
    </border>
    <border>
      <left style="dotted">
        <color auto="1"/>
      </left>
      <right style="thin">
        <color auto="1"/>
      </right>
      <top style="thin">
        <color theme="0" tint="-0.14993743705557422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64"/>
      </right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thin">
        <color indexed="8"/>
      </right>
      <top/>
      <bottom style="thin">
        <color theme="0" tint="-0.14996795556505021"/>
      </bottom>
      <diagonal/>
    </border>
    <border>
      <left style="thin">
        <color indexed="8"/>
      </left>
      <right/>
      <top/>
      <bottom style="thin">
        <color theme="0" tint="-0.14996795556505021"/>
      </bottom>
      <diagonal/>
    </border>
    <border>
      <left style="dotted">
        <color indexed="8"/>
      </left>
      <right style="thin">
        <color indexed="64"/>
      </right>
      <top/>
      <bottom style="thin">
        <color theme="0" tint="-0.14996795556505021"/>
      </bottom>
      <diagonal/>
    </border>
    <border>
      <left style="dotted">
        <color indexed="8"/>
      </left>
      <right style="double">
        <color indexed="64"/>
      </right>
      <top style="dotted">
        <color indexed="8"/>
      </top>
      <bottom style="thin">
        <color theme="0" tint="-0.14996795556505021"/>
      </bottom>
      <diagonal/>
    </border>
    <border>
      <left style="dotted">
        <color indexed="8"/>
      </left>
      <right style="double">
        <color indexed="64"/>
      </right>
      <top/>
      <bottom style="dotted">
        <color indexed="8"/>
      </bottom>
      <diagonal/>
    </border>
  </borders>
  <cellStyleXfs count="2">
    <xf numFmtId="0" fontId="0" fillId="0" borderId="0"/>
    <xf numFmtId="0" fontId="6" fillId="0" borderId="0"/>
  </cellStyleXfs>
  <cellXfs count="252">
    <xf numFmtId="0" fontId="0" fillId="0" borderId="0" xfId="0"/>
    <xf numFmtId="0" fontId="1" fillId="0" borderId="0" xfId="0" applyFont="1"/>
    <xf numFmtId="177" fontId="2" fillId="0" borderId="0" xfId="0" applyNumberFormat="1" applyFont="1"/>
    <xf numFmtId="176" fontId="1" fillId="2" borderId="8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178" fontId="5" fillId="3" borderId="22" xfId="0" applyNumberFormat="1" applyFont="1" applyFill="1" applyBorder="1"/>
    <xf numFmtId="178" fontId="5" fillId="0" borderId="23" xfId="0" applyNumberFormat="1" applyFont="1" applyBorder="1"/>
    <xf numFmtId="178" fontId="5" fillId="0" borderId="5" xfId="0" applyNumberFormat="1" applyFont="1" applyBorder="1"/>
    <xf numFmtId="178" fontId="5" fillId="3" borderId="24" xfId="0" applyNumberFormat="1" applyFont="1" applyFill="1" applyBorder="1"/>
    <xf numFmtId="178" fontId="5" fillId="0" borderId="25" xfId="0" applyNumberFormat="1" applyFont="1" applyBorder="1"/>
    <xf numFmtId="178" fontId="5" fillId="0" borderId="26" xfId="0" applyNumberFormat="1" applyFont="1" applyBorder="1"/>
    <xf numFmtId="178" fontId="5" fillId="3" borderId="27" xfId="0" applyNumberFormat="1" applyFont="1" applyFill="1" applyBorder="1"/>
    <xf numFmtId="178" fontId="5" fillId="0" borderId="5" xfId="0" quotePrefix="1" applyNumberFormat="1" applyFont="1" applyBorder="1" applyAlignment="1">
      <alignment horizontal="right"/>
    </xf>
    <xf numFmtId="178" fontId="5" fillId="0" borderId="23" xfId="0" quotePrefix="1" applyNumberFormat="1" applyFont="1" applyBorder="1" applyAlignment="1">
      <alignment horizontal="right"/>
    </xf>
    <xf numFmtId="178" fontId="5" fillId="0" borderId="28" xfId="0" quotePrefix="1" applyNumberFormat="1" applyFont="1" applyBorder="1" applyAlignment="1">
      <alignment horizontal="right"/>
    </xf>
    <xf numFmtId="178" fontId="5" fillId="0" borderId="29" xfId="0" quotePrefix="1" applyNumberFormat="1" applyFont="1" applyBorder="1" applyAlignment="1">
      <alignment horizontal="right"/>
    </xf>
    <xf numFmtId="178" fontId="5" fillId="0" borderId="30" xfId="0" quotePrefix="1" applyNumberFormat="1" applyFont="1" applyBorder="1" applyAlignment="1">
      <alignment horizontal="right"/>
    </xf>
    <xf numFmtId="178" fontId="5" fillId="0" borderId="31" xfId="0" quotePrefix="1" applyNumberFormat="1" applyFont="1" applyBorder="1" applyAlignment="1">
      <alignment horizontal="right"/>
    </xf>
    <xf numFmtId="178" fontId="5" fillId="3" borderId="32" xfId="0" applyNumberFormat="1" applyFont="1" applyFill="1" applyBorder="1"/>
    <xf numFmtId="178" fontId="5" fillId="3" borderId="33" xfId="0" applyNumberFormat="1" applyFont="1" applyFill="1" applyBorder="1"/>
    <xf numFmtId="178" fontId="5" fillId="3" borderId="34" xfId="0" applyNumberFormat="1" applyFont="1" applyFill="1" applyBorder="1"/>
    <xf numFmtId="0" fontId="1" fillId="3" borderId="36" xfId="0" applyFont="1" applyFill="1" applyBorder="1" applyAlignment="1">
      <alignment horizontal="center"/>
    </xf>
    <xf numFmtId="178" fontId="5" fillId="3" borderId="20" xfId="0" applyNumberFormat="1" applyFont="1" applyFill="1" applyBorder="1"/>
    <xf numFmtId="178" fontId="5" fillId="0" borderId="3" xfId="0" applyNumberFormat="1" applyFont="1" applyBorder="1"/>
    <xf numFmtId="178" fontId="5" fillId="0" borderId="37" xfId="0" applyNumberFormat="1" applyFont="1" applyBorder="1"/>
    <xf numFmtId="178" fontId="5" fillId="3" borderId="38" xfId="0" applyNumberFormat="1" applyFont="1" applyFill="1" applyBorder="1"/>
    <xf numFmtId="178" fontId="5" fillId="3" borderId="21" xfId="0" applyNumberFormat="1" applyFont="1" applyFill="1" applyBorder="1"/>
    <xf numFmtId="0" fontId="1" fillId="3" borderId="40" xfId="0" applyFont="1" applyFill="1" applyBorder="1" applyAlignment="1">
      <alignment horizontal="center"/>
    </xf>
    <xf numFmtId="178" fontId="5" fillId="0" borderId="41" xfId="0" applyNumberFormat="1" applyFont="1" applyBorder="1"/>
    <xf numFmtId="178" fontId="5" fillId="0" borderId="42" xfId="0" applyNumberFormat="1" applyFont="1" applyBorder="1"/>
    <xf numFmtId="178" fontId="5" fillId="3" borderId="43" xfId="0" applyNumberFormat="1" applyFont="1" applyFill="1" applyBorder="1"/>
    <xf numFmtId="178" fontId="2" fillId="0" borderId="31" xfId="0" applyNumberFormat="1" applyFont="1" applyBorder="1"/>
    <xf numFmtId="0" fontId="1" fillId="2" borderId="44" xfId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78" fontId="5" fillId="3" borderId="0" xfId="0" applyNumberFormat="1" applyFont="1" applyFill="1"/>
    <xf numFmtId="0" fontId="1" fillId="3" borderId="49" xfId="0" applyFont="1" applyFill="1" applyBorder="1" applyAlignment="1">
      <alignment horizontal="center"/>
    </xf>
    <xf numFmtId="176" fontId="1" fillId="2" borderId="0" xfId="0" applyNumberFormat="1" applyFont="1" applyFill="1" applyAlignment="1">
      <alignment horizontal="right"/>
    </xf>
    <xf numFmtId="176" fontId="1" fillId="2" borderId="9" xfId="0" applyNumberFormat="1" applyFont="1" applyFill="1" applyBorder="1" applyAlignment="1">
      <alignment horizontal="centerContinuous"/>
    </xf>
    <xf numFmtId="178" fontId="5" fillId="0" borderId="26" xfId="0" applyNumberFormat="1" applyFont="1" applyBorder="1" applyAlignment="1">
      <alignment horizontal="right"/>
    </xf>
    <xf numFmtId="178" fontId="5" fillId="0" borderId="54" xfId="0" applyNumberFormat="1" applyFont="1" applyBorder="1"/>
    <xf numFmtId="178" fontId="5" fillId="3" borderId="55" xfId="0" applyNumberFormat="1" applyFont="1" applyFill="1" applyBorder="1"/>
    <xf numFmtId="178" fontId="5" fillId="3" borderId="56" xfId="0" applyNumberFormat="1" applyFont="1" applyFill="1" applyBorder="1"/>
    <xf numFmtId="178" fontId="5" fillId="3" borderId="57" xfId="0" applyNumberFormat="1" applyFont="1" applyFill="1" applyBorder="1"/>
    <xf numFmtId="178" fontId="5" fillId="3" borderId="59" xfId="0" applyNumberFormat="1" applyFont="1" applyFill="1" applyBorder="1"/>
    <xf numFmtId="0" fontId="3" fillId="2" borderId="60" xfId="0" applyFont="1" applyFill="1" applyBorder="1" applyAlignment="1">
      <alignment horizontal="center"/>
    </xf>
    <xf numFmtId="178" fontId="5" fillId="0" borderId="30" xfId="0" applyNumberFormat="1" applyFont="1" applyBorder="1"/>
    <xf numFmtId="178" fontId="5" fillId="0" borderId="28" xfId="0" applyNumberFormat="1" applyFont="1" applyBorder="1"/>
    <xf numFmtId="178" fontId="5" fillId="0" borderId="58" xfId="0" applyNumberFormat="1" applyFont="1" applyBorder="1"/>
    <xf numFmtId="178" fontId="5" fillId="3" borderId="19" xfId="0" applyNumberFormat="1" applyFont="1" applyFill="1" applyBorder="1"/>
    <xf numFmtId="178" fontId="5" fillId="3" borderId="62" xfId="0" applyNumberFormat="1" applyFont="1" applyFill="1" applyBorder="1"/>
    <xf numFmtId="178" fontId="5" fillId="3" borderId="63" xfId="0" applyNumberFormat="1" applyFont="1" applyFill="1" applyBorder="1"/>
    <xf numFmtId="178" fontId="5" fillId="3" borderId="64" xfId="0" applyNumberFormat="1" applyFont="1" applyFill="1" applyBorder="1"/>
    <xf numFmtId="178" fontId="5" fillId="3" borderId="65" xfId="0" applyNumberFormat="1" applyFont="1" applyFill="1" applyBorder="1"/>
    <xf numFmtId="177" fontId="5" fillId="3" borderId="69" xfId="0" applyNumberFormat="1" applyFont="1" applyFill="1" applyBorder="1"/>
    <xf numFmtId="177" fontId="5" fillId="3" borderId="70" xfId="0" applyNumberFormat="1" applyFont="1" applyFill="1" applyBorder="1"/>
    <xf numFmtId="177" fontId="5" fillId="3" borderId="71" xfId="0" applyNumberFormat="1" applyFont="1" applyFill="1" applyBorder="1"/>
    <xf numFmtId="177" fontId="5" fillId="3" borderId="72" xfId="0" applyNumberFormat="1" applyFont="1" applyFill="1" applyBorder="1"/>
    <xf numFmtId="0" fontId="1" fillId="2" borderId="73" xfId="1" applyFont="1" applyFill="1" applyBorder="1" applyAlignment="1">
      <alignment horizontal="center"/>
    </xf>
    <xf numFmtId="178" fontId="5" fillId="3" borderId="11" xfId="0" applyNumberFormat="1" applyFont="1" applyFill="1" applyBorder="1"/>
    <xf numFmtId="178" fontId="5" fillId="3" borderId="74" xfId="0" applyNumberFormat="1" applyFont="1" applyFill="1" applyBorder="1"/>
    <xf numFmtId="178" fontId="5" fillId="3" borderId="75" xfId="0" applyNumberFormat="1" applyFont="1" applyFill="1" applyBorder="1"/>
    <xf numFmtId="178" fontId="5" fillId="3" borderId="76" xfId="0" applyNumberFormat="1" applyFont="1" applyFill="1" applyBorder="1"/>
    <xf numFmtId="178" fontId="5" fillId="3" borderId="77" xfId="0" applyNumberFormat="1" applyFont="1" applyFill="1" applyBorder="1"/>
    <xf numFmtId="178" fontId="5" fillId="3" borderId="78" xfId="0" applyNumberFormat="1" applyFont="1" applyFill="1" applyBorder="1"/>
    <xf numFmtId="177" fontId="5" fillId="3" borderId="79" xfId="0" applyNumberFormat="1" applyFont="1" applyFill="1" applyBorder="1"/>
    <xf numFmtId="177" fontId="5" fillId="3" borderId="80" xfId="0" applyNumberFormat="1" applyFont="1" applyFill="1" applyBorder="1"/>
    <xf numFmtId="177" fontId="5" fillId="3" borderId="81" xfId="0" applyNumberFormat="1" applyFont="1" applyFill="1" applyBorder="1"/>
    <xf numFmtId="177" fontId="7" fillId="0" borderId="0" xfId="0" applyNumberFormat="1" applyFont="1"/>
    <xf numFmtId="0" fontId="8" fillId="0" borderId="0" xfId="0" applyFont="1"/>
    <xf numFmtId="177" fontId="9" fillId="0" borderId="0" xfId="0" applyNumberFormat="1" applyFont="1"/>
    <xf numFmtId="0" fontId="9" fillId="0" borderId="0" xfId="0" applyFont="1"/>
    <xf numFmtId="0" fontId="7" fillId="2" borderId="6" xfId="0" applyFont="1" applyFill="1" applyBorder="1" applyAlignment="1">
      <alignment horizontal="centerContinuous"/>
    </xf>
    <xf numFmtId="0" fontId="10" fillId="2" borderId="0" xfId="0" applyFont="1" applyFill="1"/>
    <xf numFmtId="0" fontId="10" fillId="2" borderId="6" xfId="0" applyFont="1" applyFill="1" applyBorder="1"/>
    <xf numFmtId="177" fontId="11" fillId="2" borderId="3" xfId="0" applyNumberFormat="1" applyFont="1" applyFill="1" applyBorder="1"/>
    <xf numFmtId="0" fontId="7" fillId="2" borderId="3" xfId="0" applyFont="1" applyFill="1" applyBorder="1"/>
    <xf numFmtId="177" fontId="7" fillId="2" borderId="3" xfId="0" applyNumberFormat="1" applyFont="1" applyFill="1" applyBorder="1"/>
    <xf numFmtId="0" fontId="12" fillId="2" borderId="5" xfId="0" applyFont="1" applyFill="1" applyBorder="1"/>
    <xf numFmtId="0" fontId="12" fillId="2" borderId="3" xfId="0" applyFont="1" applyFill="1" applyBorder="1"/>
    <xf numFmtId="0" fontId="7" fillId="2" borderId="5" xfId="0" applyFont="1" applyFill="1" applyBorder="1"/>
    <xf numFmtId="0" fontId="10" fillId="2" borderId="39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7" fillId="2" borderId="39" xfId="0" applyFont="1" applyFill="1" applyBorder="1"/>
    <xf numFmtId="0" fontId="12" fillId="2" borderId="12" xfId="0" applyFont="1" applyFill="1" applyBorder="1"/>
    <xf numFmtId="0" fontId="10" fillId="2" borderId="46" xfId="0" applyFont="1" applyFill="1" applyBorder="1"/>
    <xf numFmtId="0" fontId="10" fillId="2" borderId="13" xfId="0" applyFont="1" applyFill="1" applyBorder="1"/>
    <xf numFmtId="177" fontId="7" fillId="2" borderId="35" xfId="0" applyNumberFormat="1" applyFont="1" applyFill="1" applyBorder="1"/>
    <xf numFmtId="0" fontId="7" fillId="2" borderId="35" xfId="0" applyFont="1" applyFill="1" applyBorder="1"/>
    <xf numFmtId="177" fontId="11" fillId="2" borderId="35" xfId="0" applyNumberFormat="1" applyFont="1" applyFill="1" applyBorder="1"/>
    <xf numFmtId="0" fontId="7" fillId="2" borderId="0" xfId="0" applyFont="1" applyFill="1"/>
    <xf numFmtId="0" fontId="1" fillId="3" borderId="86" xfId="0" applyFont="1" applyFill="1" applyBorder="1" applyAlignment="1">
      <alignment horizontal="center"/>
    </xf>
    <xf numFmtId="177" fontId="7" fillId="0" borderId="0" xfId="0" applyNumberFormat="1" applyFont="1" applyAlignment="1">
      <alignment horizontal="left" vertical="top" wrapText="1"/>
    </xf>
    <xf numFmtId="177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Continuous"/>
    </xf>
    <xf numFmtId="0" fontId="15" fillId="2" borderId="1" xfId="0" applyFont="1" applyFill="1" applyBorder="1"/>
    <xf numFmtId="177" fontId="7" fillId="2" borderId="1" xfId="0" applyNumberFormat="1" applyFont="1" applyFill="1" applyBorder="1"/>
    <xf numFmtId="0" fontId="10" fillId="2" borderId="0" xfId="0" applyFont="1" applyFill="1" applyAlignment="1">
      <alignment horizontal="left"/>
    </xf>
    <xf numFmtId="0" fontId="5" fillId="2" borderId="7" xfId="0" applyFont="1" applyFill="1" applyBorder="1" applyAlignment="1">
      <alignment horizontal="left"/>
    </xf>
    <xf numFmtId="177" fontId="7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0" fontId="12" fillId="2" borderId="91" xfId="0" applyFont="1" applyFill="1" applyBorder="1"/>
    <xf numFmtId="177" fontId="11" fillId="2" borderId="92" xfId="0" applyNumberFormat="1" applyFont="1" applyFill="1" applyBorder="1"/>
    <xf numFmtId="0" fontId="1" fillId="3" borderId="93" xfId="0" applyFont="1" applyFill="1" applyBorder="1" applyAlignment="1">
      <alignment horizontal="center"/>
    </xf>
    <xf numFmtId="178" fontId="5" fillId="0" borderId="91" xfId="0" applyNumberFormat="1" applyFont="1" applyBorder="1"/>
    <xf numFmtId="178" fontId="5" fillId="0" borderId="94" xfId="0" applyNumberFormat="1" applyFont="1" applyBorder="1"/>
    <xf numFmtId="178" fontId="5" fillId="3" borderId="95" xfId="0" applyNumberFormat="1" applyFont="1" applyFill="1" applyBorder="1"/>
    <xf numFmtId="177" fontId="5" fillId="3" borderId="96" xfId="0" applyNumberFormat="1" applyFont="1" applyFill="1" applyBorder="1"/>
    <xf numFmtId="178" fontId="5" fillId="3" borderId="97" xfId="0" applyNumberFormat="1" applyFont="1" applyFill="1" applyBorder="1"/>
    <xf numFmtId="177" fontId="7" fillId="0" borderId="0" xfId="0" applyNumberFormat="1" applyFont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45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7" fillId="2" borderId="88" xfId="0" applyFont="1" applyFill="1" applyBorder="1"/>
    <xf numFmtId="177" fontId="2" fillId="0" borderId="0" xfId="0" applyNumberFormat="1" applyFont="1" applyAlignment="1">
      <alignment shrinkToFit="1"/>
    </xf>
    <xf numFmtId="176" fontId="1" fillId="2" borderId="9" xfId="0" applyNumberFormat="1" applyFont="1" applyFill="1" applyBorder="1" applyAlignment="1">
      <alignment horizontal="center" shrinkToFit="1"/>
    </xf>
    <xf numFmtId="177" fontId="5" fillId="3" borderId="53" xfId="0" applyNumberFormat="1" applyFont="1" applyFill="1" applyBorder="1" applyAlignment="1">
      <alignment shrinkToFit="1"/>
    </xf>
    <xf numFmtId="177" fontId="5" fillId="3" borderId="67" xfId="0" applyNumberFormat="1" applyFont="1" applyFill="1" applyBorder="1" applyAlignment="1">
      <alignment shrinkToFit="1"/>
    </xf>
    <xf numFmtId="177" fontId="5" fillId="3" borderId="51" xfId="0" applyNumberFormat="1" applyFont="1" applyFill="1" applyBorder="1" applyAlignment="1">
      <alignment shrinkToFit="1"/>
    </xf>
    <xf numFmtId="177" fontId="5" fillId="3" borderId="52" xfId="0" applyNumberFormat="1" applyFont="1" applyFill="1" applyBorder="1" applyAlignment="1">
      <alignment shrinkToFit="1"/>
    </xf>
    <xf numFmtId="177" fontId="5" fillId="3" borderId="66" xfId="0" applyNumberFormat="1" applyFont="1" applyFill="1" applyBorder="1" applyAlignment="1">
      <alignment shrinkToFit="1"/>
    </xf>
    <xf numFmtId="177" fontId="5" fillId="3" borderId="98" xfId="0" applyNumberFormat="1" applyFont="1" applyFill="1" applyBorder="1" applyAlignment="1">
      <alignment shrinkToFit="1"/>
    </xf>
    <xf numFmtId="0" fontId="12" fillId="2" borderId="0" xfId="0" applyFont="1" applyFill="1"/>
    <xf numFmtId="177" fontId="11" fillId="2" borderId="48" xfId="0" applyNumberFormat="1" applyFont="1" applyFill="1" applyBorder="1"/>
    <xf numFmtId="178" fontId="5" fillId="0" borderId="1" xfId="0" applyNumberFormat="1" applyFont="1" applyBorder="1"/>
    <xf numFmtId="178" fontId="5" fillId="0" borderId="109" xfId="0" applyNumberFormat="1" applyFont="1" applyBorder="1"/>
    <xf numFmtId="178" fontId="5" fillId="0" borderId="110" xfId="0" applyNumberFormat="1" applyFont="1" applyBorder="1"/>
    <xf numFmtId="178" fontId="5" fillId="0" borderId="111" xfId="0" applyNumberFormat="1" applyFont="1" applyBorder="1"/>
    <xf numFmtId="178" fontId="5" fillId="3" borderId="112" xfId="0" applyNumberFormat="1" applyFont="1" applyFill="1" applyBorder="1"/>
    <xf numFmtId="178" fontId="5" fillId="3" borderId="113" xfId="0" applyNumberFormat="1" applyFont="1" applyFill="1" applyBorder="1"/>
    <xf numFmtId="177" fontId="5" fillId="3" borderId="114" xfId="0" applyNumberFormat="1" applyFont="1" applyFill="1" applyBorder="1"/>
    <xf numFmtId="177" fontId="5" fillId="3" borderId="115" xfId="0" applyNumberFormat="1" applyFont="1" applyFill="1" applyBorder="1"/>
    <xf numFmtId="178" fontId="5" fillId="3" borderId="116" xfId="0" applyNumberFormat="1" applyFont="1" applyFill="1" applyBorder="1"/>
    <xf numFmtId="177" fontId="5" fillId="3" borderId="50" xfId="0" applyNumberFormat="1" applyFont="1" applyFill="1" applyBorder="1" applyAlignment="1">
      <alignment shrinkToFit="1"/>
    </xf>
    <xf numFmtId="177" fontId="5" fillId="3" borderId="117" xfId="0" applyNumberFormat="1" applyFont="1" applyFill="1" applyBorder="1" applyAlignment="1">
      <alignment shrinkToFit="1"/>
    </xf>
    <xf numFmtId="0" fontId="13" fillId="2" borderId="0" xfId="0" applyFont="1" applyFill="1"/>
    <xf numFmtId="179" fontId="5" fillId="3" borderId="118" xfId="0" applyNumberFormat="1" applyFont="1" applyFill="1" applyBorder="1"/>
    <xf numFmtId="176" fontId="1" fillId="2" borderId="1" xfId="0" applyNumberFormat="1" applyFont="1" applyFill="1" applyBorder="1" applyAlignment="1">
      <alignment horizontal="center"/>
    </xf>
    <xf numFmtId="179" fontId="5" fillId="3" borderId="119" xfId="0" applyNumberFormat="1" applyFont="1" applyFill="1" applyBorder="1"/>
    <xf numFmtId="179" fontId="5" fillId="3" borderId="120" xfId="0" applyNumberFormat="1" applyFont="1" applyFill="1" applyBorder="1"/>
    <xf numFmtId="179" fontId="5" fillId="3" borderId="121" xfId="0" applyNumberFormat="1" applyFont="1" applyFill="1" applyBorder="1"/>
    <xf numFmtId="179" fontId="5" fillId="3" borderId="122" xfId="0" applyNumberFormat="1" applyFont="1" applyFill="1" applyBorder="1"/>
    <xf numFmtId="176" fontId="1" fillId="2" borderId="123" xfId="1" applyNumberFormat="1" applyFont="1" applyFill="1" applyBorder="1" applyAlignment="1">
      <alignment horizontal="center"/>
    </xf>
    <xf numFmtId="176" fontId="1" fillId="2" borderId="124" xfId="0" applyNumberFormat="1" applyFont="1" applyFill="1" applyBorder="1" applyAlignment="1">
      <alignment horizontal="centerContinuous"/>
    </xf>
    <xf numFmtId="176" fontId="1" fillId="2" borderId="125" xfId="1" applyNumberFormat="1" applyFont="1" applyFill="1" applyBorder="1" applyAlignment="1">
      <alignment horizontal="center"/>
    </xf>
    <xf numFmtId="179" fontId="5" fillId="3" borderId="126" xfId="0" applyNumberFormat="1" applyFont="1" applyFill="1" applyBorder="1"/>
    <xf numFmtId="176" fontId="1" fillId="2" borderId="127" xfId="0" applyNumberFormat="1" applyFont="1" applyFill="1" applyBorder="1" applyAlignment="1">
      <alignment horizontal="center" shrinkToFit="1"/>
    </xf>
    <xf numFmtId="178" fontId="5" fillId="0" borderId="128" xfId="0" applyNumberFormat="1" applyFont="1" applyBorder="1"/>
    <xf numFmtId="178" fontId="5" fillId="0" borderId="129" xfId="0" applyNumberFormat="1" applyFont="1" applyBorder="1"/>
    <xf numFmtId="178" fontId="5" fillId="0" borderId="130" xfId="0" applyNumberFormat="1" applyFont="1" applyBorder="1"/>
    <xf numFmtId="178" fontId="5" fillId="0" borderId="61" xfId="0" applyNumberFormat="1" applyFont="1" applyBorder="1"/>
    <xf numFmtId="178" fontId="5" fillId="3" borderId="131" xfId="0" applyNumberFormat="1" applyFont="1" applyFill="1" applyBorder="1"/>
    <xf numFmtId="178" fontId="5" fillId="3" borderId="130" xfId="0" applyNumberFormat="1" applyFont="1" applyFill="1" applyBorder="1"/>
    <xf numFmtId="177" fontId="5" fillId="3" borderId="102" xfId="0" applyNumberFormat="1" applyFont="1" applyFill="1" applyBorder="1"/>
    <xf numFmtId="178" fontId="5" fillId="0" borderId="88" xfId="0" applyNumberFormat="1" applyFont="1" applyBorder="1"/>
    <xf numFmtId="0" fontId="1" fillId="3" borderId="132" xfId="0" applyFont="1" applyFill="1" applyBorder="1" applyAlignment="1">
      <alignment horizontal="center"/>
    </xf>
    <xf numFmtId="0" fontId="7" fillId="2" borderId="13" xfId="0" applyFont="1" applyFill="1" applyBorder="1"/>
    <xf numFmtId="0" fontId="1" fillId="3" borderId="136" xfId="0" applyFont="1" applyFill="1" applyBorder="1" applyAlignment="1">
      <alignment horizontal="center"/>
    </xf>
    <xf numFmtId="178" fontId="5" fillId="0" borderId="137" xfId="0" applyNumberFormat="1" applyFont="1" applyBorder="1"/>
    <xf numFmtId="178" fontId="5" fillId="3" borderId="109" xfId="0" applyNumberFormat="1" applyFont="1" applyFill="1" applyBorder="1"/>
    <xf numFmtId="0" fontId="10" fillId="2" borderId="142" xfId="0" applyFont="1" applyFill="1" applyBorder="1"/>
    <xf numFmtId="0" fontId="7" fillId="2" borderId="142" xfId="0" applyFont="1" applyFill="1" applyBorder="1"/>
    <xf numFmtId="0" fontId="1" fillId="3" borderId="143" xfId="0" applyFont="1" applyFill="1" applyBorder="1" applyAlignment="1">
      <alignment horizontal="center"/>
    </xf>
    <xf numFmtId="178" fontId="5" fillId="0" borderId="144" xfId="0" applyNumberFormat="1" applyFont="1" applyBorder="1"/>
    <xf numFmtId="178" fontId="5" fillId="0" borderId="145" xfId="0" applyNumberFormat="1" applyFont="1" applyBorder="1"/>
    <xf numFmtId="178" fontId="5" fillId="3" borderId="146" xfId="0" applyNumberFormat="1" applyFont="1" applyFill="1" applyBorder="1"/>
    <xf numFmtId="177" fontId="5" fillId="3" borderId="147" xfId="0" applyNumberFormat="1" applyFont="1" applyFill="1" applyBorder="1"/>
    <xf numFmtId="178" fontId="5" fillId="3" borderId="148" xfId="0" applyNumberFormat="1" applyFont="1" applyFill="1" applyBorder="1"/>
    <xf numFmtId="0" fontId="1" fillId="3" borderId="149" xfId="0" applyFont="1" applyFill="1" applyBorder="1" applyAlignment="1">
      <alignment horizontal="center"/>
    </xf>
    <xf numFmtId="0" fontId="1" fillId="3" borderId="150" xfId="0" applyFont="1" applyFill="1" applyBorder="1" applyAlignment="1">
      <alignment horizontal="center"/>
    </xf>
    <xf numFmtId="0" fontId="1" fillId="3" borderId="151" xfId="0" applyFont="1" applyFill="1" applyBorder="1" applyAlignment="1">
      <alignment horizontal="center"/>
    </xf>
    <xf numFmtId="177" fontId="5" fillId="3" borderId="152" xfId="0" applyNumberFormat="1" applyFont="1" applyFill="1" applyBorder="1" applyAlignment="1">
      <alignment shrinkToFit="1"/>
    </xf>
    <xf numFmtId="177" fontId="5" fillId="3" borderId="153" xfId="0" applyNumberFormat="1" applyFont="1" applyFill="1" applyBorder="1" applyAlignment="1">
      <alignment shrinkToFit="1"/>
    </xf>
    <xf numFmtId="178" fontId="5" fillId="10" borderId="5" xfId="0" applyNumberFormat="1" applyFont="1" applyFill="1" applyBorder="1"/>
    <xf numFmtId="178" fontId="5" fillId="10" borderId="23" xfId="0" applyNumberFormat="1" applyFont="1" applyFill="1" applyBorder="1"/>
    <xf numFmtId="178" fontId="5" fillId="10" borderId="25" xfId="0" applyNumberFormat="1" applyFont="1" applyFill="1" applyBorder="1"/>
    <xf numFmtId="178" fontId="5" fillId="10" borderId="58" xfId="0" applyNumberFormat="1" applyFont="1" applyFill="1" applyBorder="1"/>
    <xf numFmtId="178" fontId="5" fillId="10" borderId="28" xfId="0" applyNumberFormat="1" applyFont="1" applyFill="1" applyBorder="1"/>
    <xf numFmtId="178" fontId="5" fillId="0" borderId="154" xfId="0" applyNumberFormat="1" applyFont="1" applyBorder="1"/>
    <xf numFmtId="180" fontId="5" fillId="10" borderId="155" xfId="0" applyNumberFormat="1" applyFont="1" applyFill="1" applyBorder="1"/>
    <xf numFmtId="180" fontId="5" fillId="10" borderId="156" xfId="0" applyNumberFormat="1" applyFont="1" applyFill="1" applyBorder="1"/>
    <xf numFmtId="180" fontId="5" fillId="0" borderId="157" xfId="0" applyNumberFormat="1" applyFont="1" applyBorder="1"/>
    <xf numFmtId="178" fontId="5" fillId="0" borderId="156" xfId="0" applyNumberFormat="1" applyFont="1" applyBorder="1"/>
    <xf numFmtId="178" fontId="5" fillId="10" borderId="158" xfId="0" applyNumberFormat="1" applyFont="1" applyFill="1" applyBorder="1"/>
    <xf numFmtId="178" fontId="5" fillId="0" borderId="159" xfId="0" applyNumberFormat="1" applyFont="1" applyBorder="1"/>
    <xf numFmtId="178" fontId="5" fillId="10" borderId="156" xfId="0" applyNumberFormat="1" applyFont="1" applyFill="1" applyBorder="1"/>
    <xf numFmtId="178" fontId="5" fillId="0" borderId="158" xfId="0" applyNumberFormat="1" applyFont="1" applyBorder="1"/>
    <xf numFmtId="178" fontId="5" fillId="10" borderId="155" xfId="0" applyNumberFormat="1" applyFont="1" applyFill="1" applyBorder="1"/>
    <xf numFmtId="178" fontId="5" fillId="0" borderId="160" xfId="0" applyNumberFormat="1" applyFont="1" applyBorder="1"/>
    <xf numFmtId="178" fontId="5" fillId="10" borderId="31" xfId="0" applyNumberFormat="1" applyFont="1" applyFill="1" applyBorder="1"/>
    <xf numFmtId="178" fontId="5" fillId="0" borderId="161" xfId="0" applyNumberFormat="1" applyFont="1" applyBorder="1"/>
    <xf numFmtId="178" fontId="5" fillId="0" borderId="162" xfId="0" applyNumberFormat="1" applyFont="1" applyBorder="1"/>
    <xf numFmtId="178" fontId="5" fillId="10" borderId="163" xfId="0" applyNumberFormat="1" applyFont="1" applyFill="1" applyBorder="1"/>
    <xf numFmtId="178" fontId="5" fillId="0" borderId="164" xfId="0" applyNumberFormat="1" applyFont="1" applyBorder="1"/>
    <xf numFmtId="178" fontId="5" fillId="0" borderId="165" xfId="0" applyNumberFormat="1" applyFont="1" applyBorder="1"/>
    <xf numFmtId="178" fontId="5" fillId="10" borderId="166" xfId="0" applyNumberFormat="1" applyFont="1" applyFill="1" applyBorder="1"/>
    <xf numFmtId="178" fontId="5" fillId="0" borderId="167" xfId="0" applyNumberFormat="1" applyFont="1" applyBorder="1"/>
    <xf numFmtId="178" fontId="5" fillId="0" borderId="168" xfId="0" applyNumberFormat="1" applyFont="1" applyBorder="1"/>
    <xf numFmtId="178" fontId="5" fillId="0" borderId="169" xfId="0" applyNumberFormat="1" applyFont="1" applyBorder="1"/>
    <xf numFmtId="178" fontId="5" fillId="10" borderId="170" xfId="0" applyNumberFormat="1" applyFont="1" applyFill="1" applyBorder="1"/>
    <xf numFmtId="178" fontId="5" fillId="0" borderId="157" xfId="0" applyNumberFormat="1" applyFont="1" applyBorder="1"/>
    <xf numFmtId="178" fontId="5" fillId="0" borderId="171" xfId="0" applyNumberFormat="1" applyFont="1" applyBorder="1"/>
    <xf numFmtId="177" fontId="7" fillId="8" borderId="104" xfId="0" applyNumberFormat="1" applyFont="1" applyFill="1" applyBorder="1" applyAlignment="1">
      <alignment horizontal="left" vertical="top" wrapText="1"/>
    </xf>
    <xf numFmtId="177" fontId="7" fillId="8" borderId="105" xfId="0" applyNumberFormat="1" applyFont="1" applyFill="1" applyBorder="1" applyAlignment="1">
      <alignment horizontal="left" vertical="top" wrapText="1"/>
    </xf>
    <xf numFmtId="177" fontId="7" fillId="2" borderId="1" xfId="0" applyNumberFormat="1" applyFont="1" applyFill="1" applyBorder="1" applyAlignment="1">
      <alignment horizontal="center" vertical="center" shrinkToFit="1"/>
    </xf>
    <xf numFmtId="177" fontId="7" fillId="2" borderId="39" xfId="0" applyNumberFormat="1" applyFont="1" applyFill="1" applyBorder="1" applyAlignment="1">
      <alignment horizontal="center" vertical="center" shrinkToFit="1"/>
    </xf>
    <xf numFmtId="177" fontId="7" fillId="6" borderId="10" xfId="0" applyNumberFormat="1" applyFont="1" applyFill="1" applyBorder="1" applyAlignment="1">
      <alignment horizontal="left" vertical="top" wrapText="1"/>
    </xf>
    <xf numFmtId="177" fontId="7" fillId="6" borderId="47" xfId="0" applyNumberFormat="1" applyFont="1" applyFill="1" applyBorder="1" applyAlignment="1">
      <alignment horizontal="left" vertical="top" wrapText="1"/>
    </xf>
    <xf numFmtId="177" fontId="7" fillId="6" borderId="83" xfId="0" applyNumberFormat="1" applyFont="1" applyFill="1" applyBorder="1" applyAlignment="1">
      <alignment horizontal="left" vertical="top" wrapText="1"/>
    </xf>
    <xf numFmtId="177" fontId="11" fillId="0" borderId="107" xfId="0" quotePrefix="1" applyNumberFormat="1" applyFont="1" applyBorder="1" applyAlignment="1">
      <alignment horizontal="center" vertical="center"/>
    </xf>
    <xf numFmtId="177" fontId="11" fillId="0" borderId="68" xfId="0" quotePrefix="1" applyNumberFormat="1" applyFont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center" vertical="center" shrinkToFit="1"/>
    </xf>
    <xf numFmtId="177" fontId="11" fillId="2" borderId="39" xfId="0" applyNumberFormat="1" applyFont="1" applyFill="1" applyBorder="1" applyAlignment="1">
      <alignment horizontal="center" vertical="center" shrinkToFit="1"/>
    </xf>
    <xf numFmtId="177" fontId="7" fillId="6" borderId="82" xfId="0" applyNumberFormat="1" applyFont="1" applyFill="1" applyBorder="1" applyAlignment="1">
      <alignment horizontal="left" vertical="top" wrapText="1"/>
    </xf>
    <xf numFmtId="177" fontId="11" fillId="0" borderId="103" xfId="0" quotePrefix="1" applyNumberFormat="1" applyFont="1" applyBorder="1" applyAlignment="1">
      <alignment horizontal="center" vertical="center"/>
    </xf>
    <xf numFmtId="177" fontId="11" fillId="0" borderId="88" xfId="0" quotePrefix="1" applyNumberFormat="1" applyFont="1" applyBorder="1" applyAlignment="1">
      <alignment horizontal="center" vertical="center"/>
    </xf>
    <xf numFmtId="177" fontId="11" fillId="0" borderId="47" xfId="0" quotePrefix="1" applyNumberFormat="1" applyFont="1" applyBorder="1" applyAlignment="1">
      <alignment horizontal="center" vertical="center"/>
    </xf>
    <xf numFmtId="177" fontId="11" fillId="0" borderId="87" xfId="0" quotePrefix="1" applyNumberFormat="1" applyFont="1" applyBorder="1" applyAlignment="1">
      <alignment horizontal="center" vertical="center"/>
    </xf>
    <xf numFmtId="177" fontId="7" fillId="4" borderId="138" xfId="0" applyNumberFormat="1" applyFont="1" applyFill="1" applyBorder="1" applyAlignment="1">
      <alignment horizontal="left" vertical="top" wrapText="1"/>
    </xf>
    <xf numFmtId="177" fontId="7" fillId="4" borderId="105" xfId="0" applyNumberFormat="1" applyFont="1" applyFill="1" applyBorder="1" applyAlignment="1">
      <alignment horizontal="left" vertical="top" wrapText="1"/>
    </xf>
    <xf numFmtId="177" fontId="7" fillId="4" borderId="139" xfId="0" applyNumberFormat="1" applyFont="1" applyFill="1" applyBorder="1" applyAlignment="1">
      <alignment horizontal="left" vertical="top" wrapText="1"/>
    </xf>
    <xf numFmtId="177" fontId="7" fillId="5" borderId="89" xfId="0" applyNumberFormat="1" applyFont="1" applyFill="1" applyBorder="1" applyAlignment="1">
      <alignment horizontal="center" vertical="top" wrapText="1"/>
    </xf>
    <xf numFmtId="177" fontId="7" fillId="5" borderId="68" xfId="0" applyNumberFormat="1" applyFont="1" applyFill="1" applyBorder="1" applyAlignment="1">
      <alignment horizontal="center" vertical="top" wrapText="1"/>
    </xf>
    <xf numFmtId="177" fontId="7" fillId="5" borderId="140" xfId="0" applyNumberFormat="1" applyFont="1" applyFill="1" applyBorder="1" applyAlignment="1">
      <alignment horizontal="center" vertical="top" wrapText="1"/>
    </xf>
    <xf numFmtId="177" fontId="11" fillId="0" borderId="89" xfId="0" quotePrefix="1" applyNumberFormat="1" applyFont="1" applyBorder="1" applyAlignment="1">
      <alignment horizontal="center" vertical="center"/>
    </xf>
    <xf numFmtId="177" fontId="7" fillId="9" borderId="133" xfId="0" applyNumberFormat="1" applyFont="1" applyFill="1" applyBorder="1" applyAlignment="1">
      <alignment horizontal="left" vertical="top" wrapText="1"/>
    </xf>
    <xf numFmtId="177" fontId="7" fillId="9" borderId="134" xfId="0" applyNumberFormat="1" applyFont="1" applyFill="1" applyBorder="1" applyAlignment="1">
      <alignment horizontal="left" vertical="top"/>
    </xf>
    <xf numFmtId="177" fontId="7" fillId="9" borderId="135" xfId="0" applyNumberFormat="1" applyFont="1" applyFill="1" applyBorder="1" applyAlignment="1">
      <alignment horizontal="left" vertical="top"/>
    </xf>
    <xf numFmtId="177" fontId="7" fillId="7" borderId="90" xfId="0" applyNumberFormat="1" applyFont="1" applyFill="1" applyBorder="1" applyAlignment="1">
      <alignment horizontal="left" vertical="top" wrapText="1"/>
    </xf>
    <xf numFmtId="177" fontId="7" fillId="7" borderId="47" xfId="0" applyNumberFormat="1" applyFont="1" applyFill="1" applyBorder="1" applyAlignment="1">
      <alignment horizontal="left" vertical="top" wrapText="1"/>
    </xf>
    <xf numFmtId="177" fontId="11" fillId="0" borderId="106" xfId="0" quotePrefix="1" applyNumberFormat="1" applyFont="1" applyBorder="1" applyAlignment="1">
      <alignment horizontal="center" vertical="center"/>
    </xf>
    <xf numFmtId="177" fontId="11" fillId="0" borderId="140" xfId="0" quotePrefix="1" applyNumberFormat="1" applyFont="1" applyBorder="1" applyAlignment="1">
      <alignment horizontal="center" vertical="center"/>
    </xf>
    <xf numFmtId="177" fontId="7" fillId="7" borderId="68" xfId="0" applyNumberFormat="1" applyFont="1" applyFill="1" applyBorder="1" applyAlignment="1">
      <alignment horizontal="left" vertical="top" wrapText="1"/>
    </xf>
    <xf numFmtId="177" fontId="7" fillId="7" borderId="106" xfId="0" applyNumberFormat="1" applyFont="1" applyFill="1" applyBorder="1" applyAlignment="1">
      <alignment horizontal="left" vertical="top" wrapText="1"/>
    </xf>
    <xf numFmtId="177" fontId="7" fillId="6" borderId="68" xfId="0" applyNumberFormat="1" applyFont="1" applyFill="1" applyBorder="1" applyAlignment="1">
      <alignment horizontal="left" vertical="top" wrapText="1"/>
    </xf>
    <xf numFmtId="177" fontId="11" fillId="2" borderId="84" xfId="0" applyNumberFormat="1" applyFont="1" applyFill="1" applyBorder="1" applyAlignment="1">
      <alignment horizontal="center" vertical="center" shrinkToFit="1"/>
    </xf>
    <xf numFmtId="177" fontId="11" fillId="2" borderId="85" xfId="0" applyNumberFormat="1" applyFont="1" applyFill="1" applyBorder="1" applyAlignment="1">
      <alignment horizontal="center" vertical="center" shrinkToFit="1"/>
    </xf>
    <xf numFmtId="177" fontId="11" fillId="2" borderId="99" xfId="0" applyNumberFormat="1" applyFont="1" applyFill="1" applyBorder="1" applyAlignment="1">
      <alignment horizontal="center" vertical="center" shrinkToFit="1"/>
    </xf>
    <xf numFmtId="177" fontId="11" fillId="2" borderId="3" xfId="0" applyNumberFormat="1" applyFont="1" applyFill="1" applyBorder="1" applyAlignment="1">
      <alignment horizontal="center" vertical="center"/>
    </xf>
    <xf numFmtId="177" fontId="11" fillId="2" borderId="39" xfId="0" applyNumberFormat="1" applyFont="1" applyFill="1" applyBorder="1" applyAlignment="1">
      <alignment horizontal="center" vertical="center"/>
    </xf>
    <xf numFmtId="177" fontId="11" fillId="2" borderId="35" xfId="0" applyNumberFormat="1" applyFont="1" applyFill="1" applyBorder="1" applyAlignment="1">
      <alignment horizontal="left" vertical="center" wrapText="1"/>
    </xf>
    <xf numFmtId="177" fontId="11" fillId="2" borderId="101" xfId="0" applyNumberFormat="1" applyFont="1" applyFill="1" applyBorder="1" applyAlignment="1">
      <alignment horizontal="left" vertical="center" wrapText="1"/>
    </xf>
    <xf numFmtId="177" fontId="11" fillId="2" borderId="100" xfId="0" applyNumberFormat="1" applyFont="1" applyFill="1" applyBorder="1" applyAlignment="1">
      <alignment horizontal="center" vertical="center" shrinkToFit="1"/>
    </xf>
    <xf numFmtId="177" fontId="11" fillId="2" borderId="108" xfId="0" applyNumberFormat="1" applyFont="1" applyFill="1" applyBorder="1" applyAlignment="1">
      <alignment horizontal="center" vertical="center" shrinkToFit="1"/>
    </xf>
    <xf numFmtId="177" fontId="11" fillId="2" borderId="141" xfId="0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_輸出入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60958</xdr:colOff>
      <xdr:row>5</xdr:row>
      <xdr:rowOff>60958</xdr:rowOff>
    </xdr:from>
    <xdr:to>
      <xdr:col>2</xdr:col>
      <xdr:colOff>487679</xdr:colOff>
      <xdr:row>8</xdr:row>
      <xdr:rowOff>182879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ShapeType="1"/>
        </xdr:cNvSpPr>
      </xdr:nvSpPr>
      <xdr:spPr bwMode="auto">
        <a:xfrm flipH="1" flipV="1">
          <a:off x="60958" y="2204718"/>
          <a:ext cx="1544321" cy="1290321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Z79"/>
  <sheetViews>
    <sheetView tabSelected="1" showOutlineSymbols="0" view="pageBreakPreview" zoomScale="75" zoomScaleNormal="60" zoomScaleSheetLayoutView="75" workbookViewId="0">
      <pane xSplit="3" ySplit="9" topLeftCell="D10" activePane="bottomRight" state="frozen"/>
      <selection activeCell="B1" sqref="B1"/>
      <selection pane="topRight" activeCell="D1" sqref="D1"/>
      <selection pane="bottomLeft" activeCell="B9" sqref="B9"/>
      <selection pane="bottomRight" activeCell="D56" sqref="D56"/>
    </sheetView>
  </sheetViews>
  <sheetFormatPr defaultColWidth="10.6640625" defaultRowHeight="14.25" x14ac:dyDescent="0.15"/>
  <cols>
    <col min="1" max="1" width="1.44140625" style="2" customWidth="1"/>
    <col min="2" max="2" width="12.77734375" style="2" customWidth="1"/>
    <col min="3" max="3" width="6" style="2" customWidth="1"/>
    <col min="4" max="4" width="7.44140625" style="2" customWidth="1"/>
    <col min="5" max="5" width="8.21875" style="2" customWidth="1"/>
    <col min="6" max="6" width="7.44140625" style="1" customWidth="1"/>
    <col min="7" max="7" width="6.44140625" style="2" customWidth="1"/>
    <col min="8" max="8" width="7.21875" style="2" customWidth="1"/>
    <col min="9" max="9" width="6.44140625" style="2" customWidth="1"/>
    <col min="10" max="10" width="7" style="2" customWidth="1"/>
    <col min="11" max="11" width="6.44140625" style="2" customWidth="1"/>
    <col min="12" max="12" width="7.109375" style="2" customWidth="1"/>
    <col min="13" max="19" width="6.44140625" style="2" customWidth="1"/>
    <col min="20" max="20" width="7.33203125" style="2" customWidth="1"/>
    <col min="21" max="31" width="6.44140625" style="2" customWidth="1"/>
    <col min="32" max="32" width="7.21875" style="2" customWidth="1"/>
    <col min="33" max="33" width="6.44140625" style="2" customWidth="1"/>
    <col min="34" max="34" width="7" style="2" customWidth="1"/>
    <col min="35" max="39" width="6.44140625" style="2" customWidth="1"/>
    <col min="40" max="40" width="7.6640625" style="2" customWidth="1"/>
    <col min="41" max="45" width="6.44140625" style="1" customWidth="1"/>
    <col min="46" max="46" width="7.21875" style="1" customWidth="1"/>
    <col min="47" max="47" width="6.44140625" style="1" customWidth="1"/>
    <col min="48" max="48" width="7.44140625" style="1" customWidth="1"/>
    <col min="49" max="49" width="7.77734375" style="1" customWidth="1"/>
    <col min="50" max="50" width="8.109375" style="1" customWidth="1"/>
    <col min="51" max="51" width="6.5546875" style="1" customWidth="1"/>
    <col min="52" max="52" width="6.44140625" style="1" customWidth="1"/>
    <col min="53" max="54" width="6.6640625" style="2" customWidth="1"/>
    <col min="55" max="16384" width="10.6640625" style="2"/>
  </cols>
  <sheetData>
    <row r="1" spans="2:52" s="71" customFormat="1" ht="33" customHeight="1" x14ac:dyDescent="0.2">
      <c r="B1" s="72" t="s">
        <v>18</v>
      </c>
      <c r="G1" s="73" t="s">
        <v>69</v>
      </c>
      <c r="M1" s="74"/>
      <c r="P1" s="73"/>
    </row>
    <row r="2" spans="2:52" s="71" customFormat="1" ht="19.5" thickBot="1" x14ac:dyDescent="0.25">
      <c r="B2" s="72"/>
      <c r="G2" s="73"/>
      <c r="M2" s="74"/>
      <c r="P2" s="73"/>
    </row>
    <row r="3" spans="2:52" s="104" customFormat="1" ht="118.9" customHeight="1" x14ac:dyDescent="0.2">
      <c r="B3" s="105"/>
      <c r="G3" s="209" t="s">
        <v>49</v>
      </c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25" t="s">
        <v>50</v>
      </c>
      <c r="AP3" s="226"/>
      <c r="AQ3" s="226"/>
      <c r="AR3" s="226"/>
      <c r="AS3" s="226"/>
      <c r="AT3" s="226"/>
      <c r="AU3" s="226"/>
      <c r="AV3" s="227"/>
      <c r="AW3" s="232" t="s">
        <v>51</v>
      </c>
      <c r="AX3" s="233"/>
      <c r="AY3" s="233"/>
      <c r="AZ3" s="234"/>
    </row>
    <row r="4" spans="2:52" s="96" customFormat="1" ht="72" customHeight="1" x14ac:dyDescent="0.2">
      <c r="B4" s="98"/>
      <c r="G4" s="213" t="s">
        <v>73</v>
      </c>
      <c r="H4" s="214"/>
      <c r="I4" s="214"/>
      <c r="J4" s="215"/>
      <c r="K4" s="220" t="s">
        <v>41</v>
      </c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5"/>
      <c r="W4" s="214" t="s">
        <v>71</v>
      </c>
      <c r="X4" s="214"/>
      <c r="Y4" s="214"/>
      <c r="Z4" s="215"/>
      <c r="AA4" s="220" t="s">
        <v>43</v>
      </c>
      <c r="AB4" s="214"/>
      <c r="AC4" s="214"/>
      <c r="AD4" s="215"/>
      <c r="AE4" s="220" t="s">
        <v>72</v>
      </c>
      <c r="AF4" s="214"/>
      <c r="AG4" s="214"/>
      <c r="AH4" s="214"/>
      <c r="AI4" s="214"/>
      <c r="AJ4" s="214"/>
      <c r="AK4" s="214"/>
      <c r="AL4" s="214"/>
      <c r="AM4" s="241" t="s">
        <v>60</v>
      </c>
      <c r="AN4" s="220"/>
      <c r="AO4" s="228"/>
      <c r="AP4" s="229"/>
      <c r="AQ4" s="229"/>
      <c r="AR4" s="229"/>
      <c r="AS4" s="229"/>
      <c r="AT4" s="229"/>
      <c r="AU4" s="229"/>
      <c r="AV4" s="230"/>
      <c r="AW4" s="235" t="s">
        <v>52</v>
      </c>
      <c r="AX4" s="236"/>
      <c r="AY4" s="239" t="s">
        <v>54</v>
      </c>
      <c r="AZ4" s="240"/>
    </row>
    <row r="5" spans="2:52" s="97" customFormat="1" ht="24.6" customHeight="1" thickBot="1" x14ac:dyDescent="0.25">
      <c r="G5" s="216" t="s">
        <v>31</v>
      </c>
      <c r="H5" s="217"/>
      <c r="I5" s="217" t="s">
        <v>32</v>
      </c>
      <c r="J5" s="217"/>
      <c r="K5" s="217" t="s">
        <v>35</v>
      </c>
      <c r="L5" s="217"/>
      <c r="M5" s="217" t="s">
        <v>36</v>
      </c>
      <c r="N5" s="217"/>
      <c r="O5" s="217" t="s">
        <v>37</v>
      </c>
      <c r="P5" s="217"/>
      <c r="Q5" s="217" t="s">
        <v>38</v>
      </c>
      <c r="R5" s="217"/>
      <c r="S5" s="217" t="s">
        <v>39</v>
      </c>
      <c r="T5" s="217"/>
      <c r="U5" s="217" t="s">
        <v>22</v>
      </c>
      <c r="V5" s="217"/>
      <c r="W5" s="217" t="s">
        <v>40</v>
      </c>
      <c r="X5" s="217"/>
      <c r="Y5" s="217" t="s">
        <v>23</v>
      </c>
      <c r="Z5" s="217"/>
      <c r="AA5" s="217" t="s">
        <v>42</v>
      </c>
      <c r="AB5" s="217"/>
      <c r="AC5" s="217" t="s">
        <v>33</v>
      </c>
      <c r="AD5" s="217"/>
      <c r="AE5" s="224" t="s">
        <v>44</v>
      </c>
      <c r="AF5" s="222"/>
      <c r="AG5" s="217" t="s">
        <v>74</v>
      </c>
      <c r="AH5" s="217"/>
      <c r="AI5" s="221" t="s">
        <v>45</v>
      </c>
      <c r="AJ5" s="222"/>
      <c r="AK5" s="217" t="s">
        <v>70</v>
      </c>
      <c r="AL5" s="217"/>
      <c r="AM5" s="223" t="s">
        <v>46</v>
      </c>
      <c r="AN5" s="223"/>
      <c r="AO5" s="231" t="s">
        <v>47</v>
      </c>
      <c r="AP5" s="217"/>
      <c r="AQ5" s="217" t="s">
        <v>34</v>
      </c>
      <c r="AR5" s="217"/>
      <c r="AS5" s="217" t="s">
        <v>24</v>
      </c>
      <c r="AT5" s="217"/>
      <c r="AU5" s="217" t="s">
        <v>48</v>
      </c>
      <c r="AV5" s="238"/>
      <c r="AW5" s="231" t="s">
        <v>25</v>
      </c>
      <c r="AX5" s="217"/>
      <c r="AY5" s="217" t="s">
        <v>53</v>
      </c>
      <c r="AZ5" s="237"/>
    </row>
    <row r="6" spans="2:52" s="114" customFormat="1" ht="18" customHeight="1" x14ac:dyDescent="0.2">
      <c r="B6" s="115"/>
      <c r="C6" s="116"/>
      <c r="D6" s="117"/>
      <c r="E6" s="118"/>
      <c r="F6" s="119"/>
      <c r="G6" s="211" t="s">
        <v>29</v>
      </c>
      <c r="H6" s="212"/>
      <c r="I6" s="218" t="s">
        <v>30</v>
      </c>
      <c r="J6" s="219"/>
      <c r="K6" s="243" t="s">
        <v>55</v>
      </c>
      <c r="L6" s="244"/>
      <c r="M6" s="243" t="s">
        <v>56</v>
      </c>
      <c r="N6" s="244"/>
      <c r="O6" s="243" t="s">
        <v>58</v>
      </c>
      <c r="P6" s="244"/>
      <c r="Q6" s="243" t="s">
        <v>59</v>
      </c>
      <c r="R6" s="244"/>
      <c r="S6" s="243" t="s">
        <v>60</v>
      </c>
      <c r="T6" s="244"/>
      <c r="U6" s="243" t="s">
        <v>60</v>
      </c>
      <c r="V6" s="244"/>
      <c r="W6" s="243" t="s">
        <v>62</v>
      </c>
      <c r="X6" s="244"/>
      <c r="Y6" s="243" t="s">
        <v>60</v>
      </c>
      <c r="Z6" s="244"/>
      <c r="AA6" s="245" t="s">
        <v>57</v>
      </c>
      <c r="AB6" s="246"/>
      <c r="AC6" s="243" t="s">
        <v>60</v>
      </c>
      <c r="AD6" s="244"/>
      <c r="AE6" s="243" t="s">
        <v>63</v>
      </c>
      <c r="AF6" s="242"/>
      <c r="AG6" s="243" t="s">
        <v>64</v>
      </c>
      <c r="AH6" s="244"/>
      <c r="AI6" s="242" t="s">
        <v>65</v>
      </c>
      <c r="AJ6" s="242"/>
      <c r="AK6" s="243" t="s">
        <v>60</v>
      </c>
      <c r="AL6" s="244"/>
      <c r="AM6" s="242" t="s">
        <v>60</v>
      </c>
      <c r="AN6" s="242"/>
      <c r="AO6" s="249" t="s">
        <v>66</v>
      </c>
      <c r="AP6" s="244"/>
      <c r="AQ6" s="243" t="s">
        <v>67</v>
      </c>
      <c r="AR6" s="244"/>
      <c r="AS6" s="243" t="s">
        <v>68</v>
      </c>
      <c r="AT6" s="244"/>
      <c r="AU6" s="243" t="s">
        <v>60</v>
      </c>
      <c r="AV6" s="251"/>
      <c r="AW6" s="249"/>
      <c r="AX6" s="244"/>
      <c r="AY6" s="243"/>
      <c r="AZ6" s="250"/>
    </row>
    <row r="7" spans="2:52" s="71" customFormat="1" ht="18" customHeight="1" x14ac:dyDescent="0.15">
      <c r="B7" s="99" t="s">
        <v>0</v>
      </c>
      <c r="C7" s="75"/>
      <c r="D7" s="100" t="s">
        <v>17</v>
      </c>
      <c r="E7" s="102"/>
      <c r="F7" s="77"/>
      <c r="G7" s="101"/>
      <c r="H7" s="94"/>
      <c r="I7" s="78"/>
      <c r="J7" s="94"/>
      <c r="K7" s="78"/>
      <c r="L7" s="94"/>
      <c r="M7" s="245" t="s">
        <v>57</v>
      </c>
      <c r="N7" s="246"/>
      <c r="O7" s="245" t="s">
        <v>57</v>
      </c>
      <c r="P7" s="246"/>
      <c r="Q7" s="245" t="s">
        <v>57</v>
      </c>
      <c r="R7" s="246"/>
      <c r="S7" s="245" t="s">
        <v>57</v>
      </c>
      <c r="T7" s="246"/>
      <c r="U7" s="79"/>
      <c r="V7" s="94"/>
      <c r="W7" s="245" t="s">
        <v>57</v>
      </c>
      <c r="X7" s="246"/>
      <c r="Y7" s="81"/>
      <c r="Z7" s="94"/>
      <c r="AA7" s="80"/>
      <c r="AB7" s="94"/>
      <c r="AC7" s="78"/>
      <c r="AD7" s="94"/>
      <c r="AE7" s="81"/>
      <c r="AF7" s="94"/>
      <c r="AG7" s="79"/>
      <c r="AH7" s="87"/>
      <c r="AI7" s="129"/>
      <c r="AJ7" s="94"/>
      <c r="AK7" s="79"/>
      <c r="AL7" s="87"/>
      <c r="AM7" s="142"/>
      <c r="AN7" s="76"/>
      <c r="AO7" s="106"/>
      <c r="AP7" s="94"/>
      <c r="AQ7" s="83"/>
      <c r="AR7" s="84"/>
      <c r="AS7" s="82"/>
      <c r="AT7" s="94"/>
      <c r="AU7" s="83"/>
      <c r="AV7" s="167"/>
      <c r="AW7" s="106"/>
      <c r="AX7" s="94"/>
      <c r="AY7" s="79"/>
      <c r="AZ7" s="86"/>
    </row>
    <row r="8" spans="2:52" s="71" customFormat="1" ht="63" customHeight="1" x14ac:dyDescent="0.15">
      <c r="B8" s="85"/>
      <c r="C8" s="86"/>
      <c r="D8" s="88"/>
      <c r="E8" s="89"/>
      <c r="F8" s="90"/>
      <c r="G8" s="101"/>
      <c r="H8" s="94"/>
      <c r="I8" s="91"/>
      <c r="J8" s="94"/>
      <c r="K8" s="91"/>
      <c r="L8" s="94"/>
      <c r="M8" s="91"/>
      <c r="N8" s="94"/>
      <c r="O8" s="91"/>
      <c r="P8" s="94"/>
      <c r="Q8" s="91"/>
      <c r="R8" s="94"/>
      <c r="S8" s="247" t="s">
        <v>61</v>
      </c>
      <c r="T8" s="248"/>
      <c r="U8" s="92"/>
      <c r="V8" s="94"/>
      <c r="W8" s="93"/>
      <c r="X8" s="94"/>
      <c r="Y8" s="93"/>
      <c r="Z8" s="94"/>
      <c r="AA8" s="91"/>
      <c r="AB8" s="94"/>
      <c r="AC8" s="93"/>
      <c r="AD8" s="94"/>
      <c r="AE8" s="93"/>
      <c r="AF8" s="94"/>
      <c r="AG8" s="79"/>
      <c r="AH8" s="87"/>
      <c r="AI8" s="130"/>
      <c r="AJ8" s="94"/>
      <c r="AK8" s="79"/>
      <c r="AL8" s="87"/>
      <c r="AM8" s="130"/>
      <c r="AN8" s="76"/>
      <c r="AO8" s="107"/>
      <c r="AP8" s="94"/>
      <c r="AQ8" s="93"/>
      <c r="AR8" s="87"/>
      <c r="AS8" s="93"/>
      <c r="AT8" s="94"/>
      <c r="AU8" s="93"/>
      <c r="AV8" s="168"/>
      <c r="AW8" s="107"/>
      <c r="AX8" s="94"/>
      <c r="AY8" s="120"/>
      <c r="AZ8" s="163"/>
    </row>
    <row r="9" spans="2:52" ht="15" thickBot="1" x14ac:dyDescent="0.2">
      <c r="B9" s="103" t="s">
        <v>14</v>
      </c>
      <c r="C9" s="48"/>
      <c r="D9" s="8" t="s">
        <v>13</v>
      </c>
      <c r="E9" s="37" t="s">
        <v>16</v>
      </c>
      <c r="F9" s="39" t="s">
        <v>19</v>
      </c>
      <c r="G9" s="4" t="s">
        <v>13</v>
      </c>
      <c r="H9" s="5" t="s">
        <v>16</v>
      </c>
      <c r="I9" s="6" t="s">
        <v>13</v>
      </c>
      <c r="J9" s="5" t="s">
        <v>16</v>
      </c>
      <c r="K9" s="6" t="s">
        <v>13</v>
      </c>
      <c r="L9" s="5" t="s">
        <v>16</v>
      </c>
      <c r="M9" s="6" t="s">
        <v>13</v>
      </c>
      <c r="N9" s="5" t="s">
        <v>16</v>
      </c>
      <c r="O9" s="6" t="s">
        <v>13</v>
      </c>
      <c r="P9" s="5" t="s">
        <v>16</v>
      </c>
      <c r="Q9" s="6" t="s">
        <v>13</v>
      </c>
      <c r="R9" s="5" t="s">
        <v>16</v>
      </c>
      <c r="S9" s="6" t="s">
        <v>13</v>
      </c>
      <c r="T9" s="5" t="s">
        <v>16</v>
      </c>
      <c r="U9" s="6" t="s">
        <v>13</v>
      </c>
      <c r="V9" s="5" t="s">
        <v>16</v>
      </c>
      <c r="W9" s="6" t="s">
        <v>13</v>
      </c>
      <c r="X9" s="5" t="s">
        <v>16</v>
      </c>
      <c r="Y9" s="6" t="s">
        <v>13</v>
      </c>
      <c r="Z9" s="5" t="s">
        <v>16</v>
      </c>
      <c r="AA9" s="7" t="s">
        <v>13</v>
      </c>
      <c r="AB9" s="5" t="s">
        <v>16</v>
      </c>
      <c r="AC9" s="6" t="s">
        <v>13</v>
      </c>
      <c r="AD9" s="5" t="s">
        <v>16</v>
      </c>
      <c r="AE9" s="6" t="s">
        <v>13</v>
      </c>
      <c r="AF9" s="5" t="s">
        <v>16</v>
      </c>
      <c r="AG9" s="175" t="s">
        <v>13</v>
      </c>
      <c r="AH9" s="176" t="s">
        <v>16</v>
      </c>
      <c r="AI9" s="177" t="s">
        <v>13</v>
      </c>
      <c r="AJ9" s="5" t="s">
        <v>16</v>
      </c>
      <c r="AK9" s="162" t="s">
        <v>13</v>
      </c>
      <c r="AL9" s="176" t="s">
        <v>16</v>
      </c>
      <c r="AM9" s="95" t="s">
        <v>13</v>
      </c>
      <c r="AN9" s="5" t="s">
        <v>16</v>
      </c>
      <c r="AO9" s="108" t="s">
        <v>13</v>
      </c>
      <c r="AP9" s="5" t="s">
        <v>16</v>
      </c>
      <c r="AQ9" s="7" t="s">
        <v>13</v>
      </c>
      <c r="AR9" s="31" t="s">
        <v>16</v>
      </c>
      <c r="AS9" s="25" t="s">
        <v>13</v>
      </c>
      <c r="AT9" s="5" t="s">
        <v>16</v>
      </c>
      <c r="AU9" s="7" t="s">
        <v>13</v>
      </c>
      <c r="AV9" s="169" t="s">
        <v>16</v>
      </c>
      <c r="AW9" s="108" t="s">
        <v>13</v>
      </c>
      <c r="AX9" s="5" t="s">
        <v>16</v>
      </c>
      <c r="AY9" s="162" t="s">
        <v>13</v>
      </c>
      <c r="AZ9" s="164" t="s">
        <v>16</v>
      </c>
    </row>
    <row r="10" spans="2:52" hidden="1" x14ac:dyDescent="0.15">
      <c r="B10" s="144" t="s">
        <v>21</v>
      </c>
      <c r="C10" s="40" t="s">
        <v>1</v>
      </c>
      <c r="D10" s="12">
        <f>G10+I10+K10+M10+O10+Q10+S10+U10+W10+Y10+AK10+AU10+AA10+AC10+AE10+AG10+AI10+AM10+AO10+AQ10+AS10</f>
        <v>4822</v>
      </c>
      <c r="E10" s="38">
        <f>H10+J10+L10+N10+P10+R10+T10+V10+X10+Z10+AL10+AV10+AB10+AD10+AF10+AH10+AJ10+AN10+AP10+AR10+AT10</f>
        <v>1460.5749999999998</v>
      </c>
      <c r="F10" s="145">
        <v>0</v>
      </c>
      <c r="G10" s="131"/>
      <c r="H10" s="10"/>
      <c r="I10" s="11">
        <v>3</v>
      </c>
      <c r="J10" s="10">
        <v>123.727</v>
      </c>
      <c r="K10" s="11">
        <v>1</v>
      </c>
      <c r="L10" s="10">
        <v>15.036</v>
      </c>
      <c r="M10" s="16"/>
      <c r="N10" s="17"/>
      <c r="O10" s="16"/>
      <c r="P10" s="17"/>
      <c r="Q10" s="11">
        <v>2</v>
      </c>
      <c r="R10" s="10">
        <v>295.39400000000001</v>
      </c>
      <c r="S10" s="11">
        <v>12</v>
      </c>
      <c r="T10" s="10">
        <v>61.029000000000003</v>
      </c>
      <c r="U10" s="11">
        <v>649</v>
      </c>
      <c r="V10" s="10">
        <v>14.951000000000001</v>
      </c>
      <c r="W10" s="11"/>
      <c r="X10" s="10"/>
      <c r="Y10" s="11">
        <v>43</v>
      </c>
      <c r="Z10" s="10">
        <v>98.674000000000007</v>
      </c>
      <c r="AA10" s="11">
        <v>3</v>
      </c>
      <c r="AB10" s="10">
        <v>215.90899999999999</v>
      </c>
      <c r="AC10" s="11">
        <v>2</v>
      </c>
      <c r="AD10" s="10">
        <v>0.72899999999999998</v>
      </c>
      <c r="AE10" s="11">
        <v>760</v>
      </c>
      <c r="AF10" s="10">
        <v>269.95999999999998</v>
      </c>
      <c r="AG10" s="11">
        <v>5</v>
      </c>
      <c r="AH10" s="10">
        <v>74.813000000000002</v>
      </c>
      <c r="AI10" s="11">
        <v>4</v>
      </c>
      <c r="AJ10" s="10">
        <v>67.445999999999998</v>
      </c>
      <c r="AK10" s="11">
        <v>129</v>
      </c>
      <c r="AL10" s="10">
        <v>50.976999999999997</v>
      </c>
      <c r="AM10" s="154">
        <v>78</v>
      </c>
      <c r="AN10" s="10">
        <v>48.783000000000001</v>
      </c>
      <c r="AO10" s="109">
        <v>4</v>
      </c>
      <c r="AP10" s="10">
        <v>14.292</v>
      </c>
      <c r="AQ10" s="11">
        <v>2</v>
      </c>
      <c r="AR10" s="32">
        <v>7.6449999999999996</v>
      </c>
      <c r="AS10" s="27">
        <v>2</v>
      </c>
      <c r="AT10" s="10">
        <v>6.3250000000000002</v>
      </c>
      <c r="AU10" s="11">
        <v>3123</v>
      </c>
      <c r="AV10" s="170">
        <v>94.885000000000005</v>
      </c>
      <c r="AW10" s="109">
        <v>1032</v>
      </c>
      <c r="AX10" s="10">
        <v>1545.761</v>
      </c>
      <c r="AY10" s="27"/>
      <c r="AZ10" s="132">
        <v>47.633000000000003</v>
      </c>
    </row>
    <row r="11" spans="2:52" hidden="1" x14ac:dyDescent="0.15">
      <c r="B11" s="144"/>
      <c r="C11" s="40" t="s">
        <v>2</v>
      </c>
      <c r="D11" s="12">
        <f>G11+I11+K11+M11+O11+Q11+S11+U11+W11+Y11+AK11+AU11+AA11+AC11+AE11+AG11+AI11+AM11+AO11+AQ11+AS11</f>
        <v>779</v>
      </c>
      <c r="E11" s="38">
        <f>H11+J11+L11+N11+P11+R11+T11+V11+X11+Z11+AL11+AV11+AB11+AD11+AF11+AH11+AJ11+AN11+AP11+AR11+AT11</f>
        <v>1148.0330000000001</v>
      </c>
      <c r="F11" s="146">
        <v>0</v>
      </c>
      <c r="G11" s="131"/>
      <c r="H11" s="10"/>
      <c r="I11" s="11">
        <v>4</v>
      </c>
      <c r="J11" s="10">
        <v>20.581</v>
      </c>
      <c r="K11" s="11">
        <v>2</v>
      </c>
      <c r="L11" s="10">
        <v>24.004000000000001</v>
      </c>
      <c r="M11" s="16"/>
      <c r="N11" s="17"/>
      <c r="O11" s="16">
        <v>2</v>
      </c>
      <c r="P11" s="17">
        <v>163.64699999999999</v>
      </c>
      <c r="Q11" s="11"/>
      <c r="R11" s="10"/>
      <c r="S11" s="11">
        <v>6</v>
      </c>
      <c r="T11" s="35">
        <v>228.3</v>
      </c>
      <c r="U11" s="11">
        <v>107</v>
      </c>
      <c r="V11" s="10">
        <v>7.5990000000000002</v>
      </c>
      <c r="W11" s="11"/>
      <c r="X11" s="10"/>
      <c r="Y11" s="11">
        <v>112</v>
      </c>
      <c r="Z11" s="10">
        <v>35.125999999999998</v>
      </c>
      <c r="AA11" s="207">
        <v>3</v>
      </c>
      <c r="AB11" s="193">
        <v>271.50200000000001</v>
      </c>
      <c r="AC11" s="11">
        <v>10</v>
      </c>
      <c r="AD11" s="193">
        <v>3.13</v>
      </c>
      <c r="AE11" s="11">
        <v>322</v>
      </c>
      <c r="AF11" s="193">
        <v>32.527000000000001</v>
      </c>
      <c r="AG11" s="11">
        <v>2</v>
      </c>
      <c r="AH11" s="10">
        <v>12.442</v>
      </c>
      <c r="AI11" s="11">
        <v>10</v>
      </c>
      <c r="AJ11" s="10">
        <v>206.203</v>
      </c>
      <c r="AK11" s="204">
        <v>90</v>
      </c>
      <c r="AL11" s="205">
        <v>0.378</v>
      </c>
      <c r="AM11" s="155">
        <v>82</v>
      </c>
      <c r="AN11" s="10">
        <v>33.185000000000002</v>
      </c>
      <c r="AO11" s="109"/>
      <c r="AP11" s="203"/>
      <c r="AQ11" s="11">
        <v>1</v>
      </c>
      <c r="AR11" s="32">
        <v>3.18</v>
      </c>
      <c r="AS11" s="27">
        <v>3</v>
      </c>
      <c r="AT11" s="10">
        <v>53.161999999999999</v>
      </c>
      <c r="AU11" s="11">
        <v>23</v>
      </c>
      <c r="AV11" s="170">
        <v>53.067</v>
      </c>
      <c r="AW11" s="109">
        <v>616</v>
      </c>
      <c r="AX11" s="10">
        <v>1267.838</v>
      </c>
      <c r="AY11" s="27"/>
      <c r="AZ11" s="132">
        <v>27.541</v>
      </c>
    </row>
    <row r="12" spans="2:52" hidden="1" x14ac:dyDescent="0.15">
      <c r="B12" s="144"/>
      <c r="C12" s="40" t="s">
        <v>3</v>
      </c>
      <c r="D12" s="12">
        <f t="shared" ref="D12:D20" si="0">G12+I12+K12+M12+O12+Q12+S12+U12+W12+Y12+AK12+AU12+AA12+AC12+AE12+AG12+AI12+AM12+AO12+AQ12+AS12</f>
        <v>1567</v>
      </c>
      <c r="E12" s="38">
        <f t="shared" ref="E12:E20" si="1">H12+J12+L12+N12+P12+R12+T12+V12+X12+Z12+AL12+AV12+AB12+AD12+AF12+AH12+AJ12+AN12+AP12+AR12+AT12</f>
        <v>1023.5800000000002</v>
      </c>
      <c r="F12" s="147">
        <v>0</v>
      </c>
      <c r="G12" s="131">
        <v>2</v>
      </c>
      <c r="H12" s="10">
        <v>75.709000000000003</v>
      </c>
      <c r="I12" s="11">
        <v>5</v>
      </c>
      <c r="J12" s="10">
        <v>173.86500000000001</v>
      </c>
      <c r="K12" s="11">
        <v>1</v>
      </c>
      <c r="L12" s="10">
        <v>4.548</v>
      </c>
      <c r="M12" s="18"/>
      <c r="N12" s="19"/>
      <c r="O12" s="11"/>
      <c r="P12" s="10"/>
      <c r="Q12" s="11"/>
      <c r="R12" s="10"/>
      <c r="S12" s="11">
        <v>3</v>
      </c>
      <c r="T12" s="10">
        <v>80.274000000000001</v>
      </c>
      <c r="U12" s="11">
        <v>739</v>
      </c>
      <c r="V12" s="10">
        <v>27.925999999999998</v>
      </c>
      <c r="W12" s="11"/>
      <c r="X12" s="10"/>
      <c r="Y12" s="50">
        <v>8</v>
      </c>
      <c r="Z12" s="51">
        <v>49.651000000000003</v>
      </c>
      <c r="AA12" s="180">
        <v>1</v>
      </c>
      <c r="AB12" s="196">
        <v>75.488</v>
      </c>
      <c r="AC12" s="11">
        <v>38</v>
      </c>
      <c r="AD12" s="181">
        <v>22.85</v>
      </c>
      <c r="AE12" s="50">
        <v>695</v>
      </c>
      <c r="AF12" s="183">
        <v>52.383000000000003</v>
      </c>
      <c r="AG12" s="11">
        <v>6</v>
      </c>
      <c r="AH12" s="10">
        <v>66.742999999999995</v>
      </c>
      <c r="AI12" s="50">
        <v>4</v>
      </c>
      <c r="AJ12" s="51">
        <v>55.648000000000003</v>
      </c>
      <c r="AK12" s="184">
        <v>2</v>
      </c>
      <c r="AL12" s="183">
        <v>11.532999999999999</v>
      </c>
      <c r="AM12" s="156">
        <v>48</v>
      </c>
      <c r="AN12" s="51">
        <v>260.71300000000002</v>
      </c>
      <c r="AO12" s="109">
        <v>1</v>
      </c>
      <c r="AP12" s="181">
        <v>0.93300000000000005</v>
      </c>
      <c r="AQ12" s="11">
        <v>2</v>
      </c>
      <c r="AR12" s="32">
        <v>5.6920000000000002</v>
      </c>
      <c r="AS12" s="27">
        <v>3</v>
      </c>
      <c r="AT12" s="10">
        <v>26.579000000000001</v>
      </c>
      <c r="AU12" s="11">
        <v>9</v>
      </c>
      <c r="AV12" s="170">
        <v>33.045000000000002</v>
      </c>
      <c r="AW12" s="109">
        <v>1481</v>
      </c>
      <c r="AX12" s="10">
        <v>885.31100000000004</v>
      </c>
      <c r="AY12" s="27"/>
      <c r="AZ12" s="132">
        <v>24.605</v>
      </c>
    </row>
    <row r="13" spans="2:52" hidden="1" x14ac:dyDescent="0.15">
      <c r="B13" s="144"/>
      <c r="C13" s="3" t="s">
        <v>4</v>
      </c>
      <c r="D13" s="15">
        <f t="shared" si="0"/>
        <v>619</v>
      </c>
      <c r="E13" s="46">
        <f t="shared" si="1"/>
        <v>1475.0960000000002</v>
      </c>
      <c r="F13" s="148">
        <v>0</v>
      </c>
      <c r="G13" s="133"/>
      <c r="H13" s="13"/>
      <c r="I13" s="14">
        <v>1</v>
      </c>
      <c r="J13" s="13">
        <v>28.445</v>
      </c>
      <c r="K13" s="186"/>
      <c r="L13" s="187"/>
      <c r="M13" s="16">
        <v>1</v>
      </c>
      <c r="N13" s="17">
        <v>8.5359999999999996</v>
      </c>
      <c r="O13" s="14"/>
      <c r="P13" s="13"/>
      <c r="Q13" s="14">
        <v>1</v>
      </c>
      <c r="R13" s="13">
        <v>12.394</v>
      </c>
      <c r="S13" s="14">
        <v>11</v>
      </c>
      <c r="T13" s="189">
        <v>126.417</v>
      </c>
      <c r="U13" s="14">
        <v>293</v>
      </c>
      <c r="V13" s="13">
        <v>27.922000000000001</v>
      </c>
      <c r="W13" s="14"/>
      <c r="X13" s="13"/>
      <c r="Y13" s="11">
        <v>14</v>
      </c>
      <c r="Z13" s="192">
        <v>20.36</v>
      </c>
      <c r="AA13" s="194">
        <v>3</v>
      </c>
      <c r="AB13" s="192">
        <v>228.77099999999999</v>
      </c>
      <c r="AC13" s="14">
        <v>4</v>
      </c>
      <c r="AD13" s="13">
        <v>3.3149999999999999</v>
      </c>
      <c r="AE13" s="11">
        <v>142</v>
      </c>
      <c r="AF13" s="10">
        <v>123.702</v>
      </c>
      <c r="AG13" s="198">
        <v>11</v>
      </c>
      <c r="AH13" s="13">
        <v>389.20400000000001</v>
      </c>
      <c r="AI13" s="11">
        <v>2</v>
      </c>
      <c r="AJ13" s="10">
        <v>6.7370000000000001</v>
      </c>
      <c r="AK13" s="11">
        <v>1</v>
      </c>
      <c r="AL13" s="10">
        <v>1.7949999999999999</v>
      </c>
      <c r="AM13" s="155">
        <v>53</v>
      </c>
      <c r="AN13" s="206">
        <v>134.03</v>
      </c>
      <c r="AO13" s="110"/>
      <c r="AP13" s="13"/>
      <c r="AQ13" s="43">
        <v>5</v>
      </c>
      <c r="AR13" s="202">
        <v>24.17</v>
      </c>
      <c r="AS13" s="28">
        <v>5</v>
      </c>
      <c r="AT13" s="192">
        <v>9.9600000000000009</v>
      </c>
      <c r="AU13" s="43">
        <v>72</v>
      </c>
      <c r="AV13" s="171">
        <v>329.33800000000002</v>
      </c>
      <c r="AW13" s="110">
        <v>799</v>
      </c>
      <c r="AX13" s="13">
        <v>1091.7919999999999</v>
      </c>
      <c r="AY13" s="28"/>
      <c r="AZ13" s="134">
        <v>15.352</v>
      </c>
    </row>
    <row r="14" spans="2:52" hidden="1" x14ac:dyDescent="0.15">
      <c r="B14" s="144"/>
      <c r="C14" s="40" t="s">
        <v>5</v>
      </c>
      <c r="D14" s="12">
        <f t="shared" si="0"/>
        <v>1213</v>
      </c>
      <c r="E14" s="45">
        <f t="shared" si="1"/>
        <v>1023.8329999999999</v>
      </c>
      <c r="F14" s="146">
        <v>0</v>
      </c>
      <c r="G14" s="131">
        <v>3</v>
      </c>
      <c r="H14" s="10">
        <v>163.25899999999999</v>
      </c>
      <c r="I14" s="11">
        <v>33</v>
      </c>
      <c r="J14" s="10">
        <v>8.1720000000000006</v>
      </c>
      <c r="K14" s="188">
        <v>4</v>
      </c>
      <c r="L14" s="10">
        <v>108.43300000000001</v>
      </c>
      <c r="M14" s="16">
        <v>1</v>
      </c>
      <c r="N14" s="17">
        <v>17.565999999999999</v>
      </c>
      <c r="O14" s="16"/>
      <c r="P14" s="17"/>
      <c r="Q14" s="11">
        <v>1</v>
      </c>
      <c r="R14" s="10">
        <v>1.492</v>
      </c>
      <c r="S14" s="11">
        <v>8</v>
      </c>
      <c r="T14" s="190">
        <v>69.489000000000004</v>
      </c>
      <c r="U14" s="11">
        <v>244</v>
      </c>
      <c r="V14" s="10">
        <v>27.736999999999998</v>
      </c>
      <c r="W14" s="11"/>
      <c r="X14" s="10"/>
      <c r="Y14" s="11">
        <v>8</v>
      </c>
      <c r="Z14" s="193">
        <v>17.7</v>
      </c>
      <c r="AA14" s="195">
        <v>1</v>
      </c>
      <c r="AB14" s="197">
        <v>4.7050000000000001</v>
      </c>
      <c r="AC14" s="11">
        <v>17</v>
      </c>
      <c r="AD14" s="10">
        <v>1.4710000000000001</v>
      </c>
      <c r="AE14" s="11">
        <v>323</v>
      </c>
      <c r="AF14" s="10">
        <v>15.834</v>
      </c>
      <c r="AG14" s="199">
        <v>4</v>
      </c>
      <c r="AH14" s="10">
        <v>15.797000000000001</v>
      </c>
      <c r="AI14" s="11">
        <v>8</v>
      </c>
      <c r="AJ14" s="10">
        <v>55.292999999999999</v>
      </c>
      <c r="AK14" s="11">
        <v>6</v>
      </c>
      <c r="AL14" s="10">
        <v>28.445</v>
      </c>
      <c r="AM14" s="155">
        <v>265</v>
      </c>
      <c r="AN14" s="10">
        <v>46.423000000000002</v>
      </c>
      <c r="AO14" s="109"/>
      <c r="AP14" s="10"/>
      <c r="AQ14" s="11">
        <v>2</v>
      </c>
      <c r="AR14" s="32">
        <v>9.6449999999999996</v>
      </c>
      <c r="AS14" s="27">
        <v>4</v>
      </c>
      <c r="AT14" s="10">
        <v>380.82799999999997</v>
      </c>
      <c r="AU14" s="11">
        <v>281</v>
      </c>
      <c r="AV14" s="170">
        <v>51.543999999999997</v>
      </c>
      <c r="AW14" s="109">
        <v>568</v>
      </c>
      <c r="AX14" s="10">
        <v>1476.06</v>
      </c>
      <c r="AY14" s="27"/>
      <c r="AZ14" s="132">
        <v>15.898999999999999</v>
      </c>
    </row>
    <row r="15" spans="2:52" hidden="1" x14ac:dyDescent="0.15">
      <c r="B15" s="144"/>
      <c r="C15" s="40" t="s">
        <v>6</v>
      </c>
      <c r="D15" s="9">
        <f t="shared" si="0"/>
        <v>1904</v>
      </c>
      <c r="E15" s="44">
        <f t="shared" si="1"/>
        <v>983.4559999999999</v>
      </c>
      <c r="F15" s="147">
        <v>0</v>
      </c>
      <c r="G15" s="131"/>
      <c r="H15" s="10"/>
      <c r="I15" s="11">
        <v>3</v>
      </c>
      <c r="J15" s="10">
        <v>6.7859999999999996</v>
      </c>
      <c r="K15" s="11">
        <v>1</v>
      </c>
      <c r="L15" s="10">
        <v>3.0510000000000002</v>
      </c>
      <c r="M15" s="18">
        <v>2</v>
      </c>
      <c r="N15" s="19">
        <v>28.664999999999999</v>
      </c>
      <c r="O15" s="11">
        <v>1</v>
      </c>
      <c r="P15" s="10">
        <v>78.802000000000007</v>
      </c>
      <c r="Q15" s="11">
        <v>1</v>
      </c>
      <c r="R15" s="10">
        <v>5.9749999999999996</v>
      </c>
      <c r="S15" s="11">
        <v>6</v>
      </c>
      <c r="T15" s="191">
        <v>67.331000000000003</v>
      </c>
      <c r="U15" s="11">
        <v>576</v>
      </c>
      <c r="V15" s="10">
        <v>15.218999999999999</v>
      </c>
      <c r="W15" s="11"/>
      <c r="X15" s="10"/>
      <c r="Y15" s="11">
        <v>49</v>
      </c>
      <c r="Z15" s="191">
        <v>30.518000000000001</v>
      </c>
      <c r="AA15" s="11">
        <v>1</v>
      </c>
      <c r="AB15" s="10">
        <v>1.2410000000000001</v>
      </c>
      <c r="AC15" s="11">
        <v>5</v>
      </c>
      <c r="AD15" s="10">
        <v>4.2880000000000003</v>
      </c>
      <c r="AE15" s="11">
        <v>460</v>
      </c>
      <c r="AF15" s="10">
        <v>47.039000000000001</v>
      </c>
      <c r="AG15" s="200">
        <v>3</v>
      </c>
      <c r="AH15" s="10">
        <v>160.67400000000001</v>
      </c>
      <c r="AI15" s="11">
        <v>3</v>
      </c>
      <c r="AJ15" s="10">
        <v>34.311999999999998</v>
      </c>
      <c r="AK15" s="11">
        <v>201</v>
      </c>
      <c r="AL15" s="10">
        <v>6.6840000000000002</v>
      </c>
      <c r="AM15" s="155">
        <v>367</v>
      </c>
      <c r="AN15" s="10">
        <v>345.81599999999997</v>
      </c>
      <c r="AO15" s="109">
        <v>2</v>
      </c>
      <c r="AP15" s="10">
        <v>13.321999999999999</v>
      </c>
      <c r="AQ15" s="11">
        <v>4</v>
      </c>
      <c r="AR15" s="32">
        <v>15.356999999999999</v>
      </c>
      <c r="AS15" s="27">
        <v>5</v>
      </c>
      <c r="AT15" s="10">
        <v>18.878</v>
      </c>
      <c r="AU15" s="11">
        <v>214</v>
      </c>
      <c r="AV15" s="170">
        <v>99.498000000000005</v>
      </c>
      <c r="AW15" s="109">
        <v>985</v>
      </c>
      <c r="AX15" s="10">
        <v>1117.1479999999999</v>
      </c>
      <c r="AY15" s="27"/>
      <c r="AZ15" s="132">
        <v>17.37</v>
      </c>
    </row>
    <row r="16" spans="2:52" hidden="1" x14ac:dyDescent="0.15">
      <c r="B16" s="144"/>
      <c r="C16" s="3" t="s">
        <v>7</v>
      </c>
      <c r="D16" s="12">
        <f t="shared" si="0"/>
        <v>1221</v>
      </c>
      <c r="E16" s="38">
        <f t="shared" si="1"/>
        <v>2639.5059999999999</v>
      </c>
      <c r="F16" s="148">
        <v>0</v>
      </c>
      <c r="G16" s="133">
        <v>4</v>
      </c>
      <c r="H16" s="13">
        <v>228.834</v>
      </c>
      <c r="I16" s="14">
        <v>13</v>
      </c>
      <c r="J16" s="13">
        <v>1006.115</v>
      </c>
      <c r="K16" s="14"/>
      <c r="L16" s="13"/>
      <c r="M16" s="16">
        <v>1</v>
      </c>
      <c r="N16" s="17">
        <v>19.010000000000002</v>
      </c>
      <c r="O16" s="42">
        <v>1</v>
      </c>
      <c r="P16" s="20">
        <v>78.876999999999995</v>
      </c>
      <c r="Q16" s="14">
        <v>3</v>
      </c>
      <c r="R16" s="13">
        <v>11.955</v>
      </c>
      <c r="S16" s="14">
        <v>11</v>
      </c>
      <c r="T16" s="13">
        <v>110.679</v>
      </c>
      <c r="U16" s="14">
        <v>270</v>
      </c>
      <c r="V16" s="13">
        <v>17.518000000000001</v>
      </c>
      <c r="W16" s="14"/>
      <c r="X16" s="13"/>
      <c r="Y16" s="14">
        <v>119</v>
      </c>
      <c r="Z16" s="13">
        <v>8.6449999999999996</v>
      </c>
      <c r="AA16" s="14"/>
      <c r="AB16" s="13"/>
      <c r="AC16" s="14">
        <v>2</v>
      </c>
      <c r="AD16" s="13">
        <v>1.069</v>
      </c>
      <c r="AE16" s="14">
        <v>96</v>
      </c>
      <c r="AF16" s="13">
        <v>34.463999999999999</v>
      </c>
      <c r="AG16" s="14">
        <v>11</v>
      </c>
      <c r="AH16" s="13">
        <v>335.88400000000001</v>
      </c>
      <c r="AI16" s="14">
        <v>2</v>
      </c>
      <c r="AJ16" s="13">
        <v>20.384</v>
      </c>
      <c r="AK16" s="14">
        <v>10</v>
      </c>
      <c r="AL16" s="182">
        <v>0.74399999999999999</v>
      </c>
      <c r="AM16" s="157">
        <v>175</v>
      </c>
      <c r="AN16" s="13">
        <v>33.573999999999998</v>
      </c>
      <c r="AO16" s="110">
        <v>2</v>
      </c>
      <c r="AP16" s="13">
        <v>9.6489999999999991</v>
      </c>
      <c r="AQ16" s="14">
        <v>6</v>
      </c>
      <c r="AR16" s="33">
        <v>26.96</v>
      </c>
      <c r="AS16" s="28">
        <v>13</v>
      </c>
      <c r="AT16" s="13">
        <v>40.811</v>
      </c>
      <c r="AU16" s="14">
        <v>482</v>
      </c>
      <c r="AV16" s="171">
        <v>654.33399999999995</v>
      </c>
      <c r="AW16" s="110">
        <v>1573</v>
      </c>
      <c r="AX16" s="13">
        <v>1402.16</v>
      </c>
      <c r="AY16" s="28"/>
      <c r="AZ16" s="134">
        <v>28.858000000000001</v>
      </c>
    </row>
    <row r="17" spans="2:52" hidden="1" x14ac:dyDescent="0.15">
      <c r="B17" s="144"/>
      <c r="C17" s="40" t="s">
        <v>8</v>
      </c>
      <c r="D17" s="12">
        <f t="shared" si="0"/>
        <v>1863</v>
      </c>
      <c r="E17" s="38">
        <f t="shared" si="1"/>
        <v>1017.853</v>
      </c>
      <c r="F17" s="146">
        <v>0</v>
      </c>
      <c r="G17" s="131">
        <v>1</v>
      </c>
      <c r="H17" s="10">
        <v>121.675</v>
      </c>
      <c r="I17" s="11">
        <v>1</v>
      </c>
      <c r="J17" s="10">
        <v>114.858</v>
      </c>
      <c r="K17" s="11">
        <v>1</v>
      </c>
      <c r="L17" s="10">
        <v>9.0370000000000008</v>
      </c>
      <c r="M17" s="16">
        <v>1</v>
      </c>
      <c r="N17" s="21">
        <v>14.388</v>
      </c>
      <c r="O17" s="11">
        <v>1</v>
      </c>
      <c r="P17" s="10">
        <v>84.977000000000004</v>
      </c>
      <c r="Q17" s="11"/>
      <c r="R17" s="10"/>
      <c r="S17" s="11">
        <v>3</v>
      </c>
      <c r="T17" s="10">
        <v>60.494999999999997</v>
      </c>
      <c r="U17" s="11">
        <v>546</v>
      </c>
      <c r="V17" s="10">
        <v>18.193000000000001</v>
      </c>
      <c r="W17" s="11"/>
      <c r="X17" s="10"/>
      <c r="Y17" s="11">
        <v>28</v>
      </c>
      <c r="Z17" s="10">
        <v>4.7530000000000001</v>
      </c>
      <c r="AA17" s="11">
        <v>1</v>
      </c>
      <c r="AB17" s="10">
        <v>3</v>
      </c>
      <c r="AC17" s="11">
        <v>9</v>
      </c>
      <c r="AD17" s="10">
        <v>3.6560000000000001</v>
      </c>
      <c r="AE17" s="11">
        <v>926</v>
      </c>
      <c r="AF17" s="10">
        <v>53.363</v>
      </c>
      <c r="AG17" s="11">
        <v>4</v>
      </c>
      <c r="AH17" s="10">
        <v>143.642</v>
      </c>
      <c r="AI17" s="11">
        <v>2</v>
      </c>
      <c r="AJ17" s="10">
        <v>22.442</v>
      </c>
      <c r="AK17" s="11">
        <v>6</v>
      </c>
      <c r="AL17" s="201">
        <v>1.355</v>
      </c>
      <c r="AM17" s="185">
        <v>292</v>
      </c>
      <c r="AN17" s="10">
        <v>115.324</v>
      </c>
      <c r="AO17" s="109">
        <v>6</v>
      </c>
      <c r="AP17" s="10">
        <v>76.856999999999999</v>
      </c>
      <c r="AQ17" s="11">
        <v>2</v>
      </c>
      <c r="AR17" s="32">
        <v>7.0119999999999996</v>
      </c>
      <c r="AS17" s="27">
        <v>2</v>
      </c>
      <c r="AT17" s="10">
        <v>25.471</v>
      </c>
      <c r="AU17" s="11">
        <v>31</v>
      </c>
      <c r="AV17" s="170">
        <v>137.35499999999999</v>
      </c>
      <c r="AW17" s="109">
        <v>1342</v>
      </c>
      <c r="AX17" s="10">
        <v>909.06200000000001</v>
      </c>
      <c r="AY17" s="27"/>
      <c r="AZ17" s="132">
        <v>45.186999999999998</v>
      </c>
    </row>
    <row r="18" spans="2:52" hidden="1" x14ac:dyDescent="0.15">
      <c r="B18" s="144"/>
      <c r="C18" s="40" t="s">
        <v>9</v>
      </c>
      <c r="D18" s="9">
        <f t="shared" si="0"/>
        <v>1496</v>
      </c>
      <c r="E18" s="44">
        <f t="shared" si="1"/>
        <v>948.55500000000018</v>
      </c>
      <c r="F18" s="147">
        <v>0</v>
      </c>
      <c r="G18" s="131"/>
      <c r="H18" s="10"/>
      <c r="I18" s="11"/>
      <c r="J18" s="10"/>
      <c r="K18" s="11"/>
      <c r="L18" s="10"/>
      <c r="M18" s="18">
        <v>1</v>
      </c>
      <c r="N18" s="19">
        <v>13.425000000000001</v>
      </c>
      <c r="O18" s="11">
        <v>1</v>
      </c>
      <c r="P18" s="10">
        <v>60.853999999999999</v>
      </c>
      <c r="Q18" s="11"/>
      <c r="R18" s="10"/>
      <c r="S18" s="11">
        <v>5</v>
      </c>
      <c r="T18" s="10">
        <v>58.009</v>
      </c>
      <c r="U18" s="11">
        <v>753</v>
      </c>
      <c r="V18" s="10">
        <v>55.802</v>
      </c>
      <c r="W18" s="11">
        <v>1</v>
      </c>
      <c r="X18" s="10">
        <v>14.082000000000001</v>
      </c>
      <c r="Y18" s="11">
        <v>164</v>
      </c>
      <c r="Z18" s="10">
        <v>2.0550000000000002</v>
      </c>
      <c r="AA18" s="11"/>
      <c r="AB18" s="10"/>
      <c r="AC18" s="11"/>
      <c r="AD18" s="10"/>
      <c r="AE18" s="11">
        <v>368</v>
      </c>
      <c r="AF18" s="10">
        <v>114.352</v>
      </c>
      <c r="AG18" s="11">
        <v>11</v>
      </c>
      <c r="AH18" s="10">
        <v>142.15199999999999</v>
      </c>
      <c r="AI18" s="11"/>
      <c r="AJ18" s="10"/>
      <c r="AK18" s="11">
        <v>7</v>
      </c>
      <c r="AL18" s="10">
        <v>1.87</v>
      </c>
      <c r="AM18" s="155">
        <v>116</v>
      </c>
      <c r="AN18" s="10">
        <v>93.171999999999997</v>
      </c>
      <c r="AO18" s="109">
        <v>3</v>
      </c>
      <c r="AP18" s="10">
        <v>8.8309999999999995</v>
      </c>
      <c r="AQ18" s="11">
        <v>11</v>
      </c>
      <c r="AR18" s="32">
        <v>49.71</v>
      </c>
      <c r="AS18" s="27">
        <v>2</v>
      </c>
      <c r="AT18" s="10">
        <v>21.009</v>
      </c>
      <c r="AU18" s="11">
        <v>53</v>
      </c>
      <c r="AV18" s="170">
        <v>313.23200000000003</v>
      </c>
      <c r="AW18" s="109">
        <v>976</v>
      </c>
      <c r="AX18" s="10">
        <v>1244.4090000000001</v>
      </c>
      <c r="AY18" s="27"/>
      <c r="AZ18" s="132">
        <v>57.091000000000001</v>
      </c>
    </row>
    <row r="19" spans="2:52" hidden="1" x14ac:dyDescent="0.15">
      <c r="B19" s="144"/>
      <c r="C19" s="3" t="s">
        <v>10</v>
      </c>
      <c r="D19" s="12">
        <f t="shared" si="0"/>
        <v>1601</v>
      </c>
      <c r="E19" s="38">
        <f>H19+J19+L19+N19+P19+R19+T19+V19+X19+Z19+AL19+AV19+AB19+AD19+AF19+AH19+AJ19+AN19+AP19+AR19+AT19</f>
        <v>1642.8700000000003</v>
      </c>
      <c r="F19" s="148">
        <v>0</v>
      </c>
      <c r="G19" s="133"/>
      <c r="H19" s="13"/>
      <c r="I19" s="14"/>
      <c r="J19" s="13"/>
      <c r="K19" s="14">
        <v>2</v>
      </c>
      <c r="L19" s="13">
        <v>5.79</v>
      </c>
      <c r="M19" s="16">
        <v>4</v>
      </c>
      <c r="N19" s="17">
        <v>89.412999999999997</v>
      </c>
      <c r="O19" s="14"/>
      <c r="P19" s="13"/>
      <c r="Q19" s="14"/>
      <c r="R19" s="13"/>
      <c r="S19" s="14">
        <v>8</v>
      </c>
      <c r="T19" s="13">
        <v>114.602</v>
      </c>
      <c r="U19" s="14">
        <v>535</v>
      </c>
      <c r="V19" s="13">
        <v>20.379000000000001</v>
      </c>
      <c r="W19" s="14">
        <v>1</v>
      </c>
      <c r="X19" s="13">
        <v>1.286</v>
      </c>
      <c r="Y19" s="14">
        <v>20</v>
      </c>
      <c r="Z19" s="13">
        <v>46.789000000000001</v>
      </c>
      <c r="AA19" s="14">
        <v>4</v>
      </c>
      <c r="AB19" s="13">
        <v>263.04199999999997</v>
      </c>
      <c r="AC19" s="14">
        <v>25</v>
      </c>
      <c r="AD19" s="13">
        <v>24.265000000000001</v>
      </c>
      <c r="AE19" s="14">
        <v>557</v>
      </c>
      <c r="AF19" s="13">
        <v>32.979999999999997</v>
      </c>
      <c r="AG19" s="14">
        <v>19</v>
      </c>
      <c r="AH19" s="13">
        <v>557.79</v>
      </c>
      <c r="AI19" s="14">
        <v>16</v>
      </c>
      <c r="AJ19" s="13">
        <v>80.777000000000001</v>
      </c>
      <c r="AK19" s="14">
        <v>14</v>
      </c>
      <c r="AL19" s="13">
        <v>25.966000000000001</v>
      </c>
      <c r="AM19" s="157">
        <v>53</v>
      </c>
      <c r="AN19" s="13">
        <v>116.96</v>
      </c>
      <c r="AO19" s="110">
        <v>3</v>
      </c>
      <c r="AP19" s="13">
        <v>14.068</v>
      </c>
      <c r="AQ19" s="14">
        <v>1</v>
      </c>
      <c r="AR19" s="33">
        <v>4.0830000000000002</v>
      </c>
      <c r="AS19" s="28">
        <v>8</v>
      </c>
      <c r="AT19" s="13">
        <v>99.632999999999996</v>
      </c>
      <c r="AU19" s="14">
        <v>331</v>
      </c>
      <c r="AV19" s="171">
        <v>145.047</v>
      </c>
      <c r="AW19" s="110">
        <v>1649</v>
      </c>
      <c r="AX19" s="13">
        <v>1831.3140000000001</v>
      </c>
      <c r="AY19" s="28"/>
      <c r="AZ19" s="134">
        <v>19.382999999999999</v>
      </c>
    </row>
    <row r="20" spans="2:52" hidden="1" x14ac:dyDescent="0.15">
      <c r="B20" s="144"/>
      <c r="C20" s="40" t="s">
        <v>11</v>
      </c>
      <c r="D20" s="12">
        <f t="shared" si="0"/>
        <v>873</v>
      </c>
      <c r="E20" s="38">
        <f t="shared" si="1"/>
        <v>989.09399999999982</v>
      </c>
      <c r="F20" s="146">
        <v>0</v>
      </c>
      <c r="G20" s="131"/>
      <c r="H20" s="10"/>
      <c r="I20" s="11">
        <v>1</v>
      </c>
      <c r="J20" s="10">
        <v>0.81</v>
      </c>
      <c r="K20" s="11">
        <v>2</v>
      </c>
      <c r="L20" s="10">
        <v>1.2869999999999999</v>
      </c>
      <c r="M20" s="16">
        <v>3</v>
      </c>
      <c r="N20" s="17">
        <v>38.503</v>
      </c>
      <c r="O20" s="11">
        <v>2</v>
      </c>
      <c r="P20" s="10">
        <v>50.003999999999998</v>
      </c>
      <c r="Q20" s="11">
        <v>3</v>
      </c>
      <c r="R20" s="10">
        <v>3.5990000000000002</v>
      </c>
      <c r="S20" s="11">
        <v>5</v>
      </c>
      <c r="T20" s="10">
        <v>100.726</v>
      </c>
      <c r="U20" s="11">
        <v>266</v>
      </c>
      <c r="V20" s="10">
        <v>36.454999999999998</v>
      </c>
      <c r="W20" s="11"/>
      <c r="X20" s="10"/>
      <c r="Y20" s="11">
        <v>46</v>
      </c>
      <c r="Z20" s="10">
        <v>20.332999999999998</v>
      </c>
      <c r="AA20" s="11">
        <v>3</v>
      </c>
      <c r="AB20" s="10">
        <v>201.11600000000001</v>
      </c>
      <c r="AC20" s="11">
        <v>9</v>
      </c>
      <c r="AD20" s="10">
        <v>9.9329999999999998</v>
      </c>
      <c r="AE20" s="11">
        <v>206</v>
      </c>
      <c r="AF20" s="10">
        <v>55.59</v>
      </c>
      <c r="AG20" s="11">
        <v>15</v>
      </c>
      <c r="AH20" s="10">
        <v>176.12200000000001</v>
      </c>
      <c r="AI20" s="11">
        <v>9</v>
      </c>
      <c r="AJ20" s="10">
        <v>41.478000000000002</v>
      </c>
      <c r="AK20" s="11">
        <v>13</v>
      </c>
      <c r="AL20" s="10">
        <v>36.463000000000001</v>
      </c>
      <c r="AM20" s="155">
        <v>243</v>
      </c>
      <c r="AN20" s="10">
        <v>93.507000000000005</v>
      </c>
      <c r="AO20" s="109"/>
      <c r="AP20" s="10"/>
      <c r="AQ20" s="11"/>
      <c r="AR20" s="32"/>
      <c r="AS20" s="27">
        <v>3</v>
      </c>
      <c r="AT20" s="10">
        <v>13.231999999999999</v>
      </c>
      <c r="AU20" s="11">
        <v>44</v>
      </c>
      <c r="AV20" s="170">
        <v>109.93600000000001</v>
      </c>
      <c r="AW20" s="109">
        <v>1024</v>
      </c>
      <c r="AX20" s="10">
        <v>1322.8420000000001</v>
      </c>
      <c r="AY20" s="27"/>
      <c r="AZ20" s="132">
        <v>26.003</v>
      </c>
    </row>
    <row r="21" spans="2:52" hidden="1" x14ac:dyDescent="0.15">
      <c r="B21" s="144"/>
      <c r="C21" s="40" t="s">
        <v>12</v>
      </c>
      <c r="D21" s="12">
        <f>G21+I21+K21+M21+O21+Q21+S21+U21+W21+Y21+AK21+AU21+AA21+AC21+AE21+AG21+AI21+AM21+AO21+AQ21+AS21</f>
        <v>950</v>
      </c>
      <c r="E21" s="38">
        <f>H21+J21+L21+N21+P21+R21+T21+V21+X21+Z21+AL21+AV21+AB21+AD21+AF21+AH21+AJ21+AN21+AP21+AR21+AT21</f>
        <v>1766.9590000000003</v>
      </c>
      <c r="F21" s="147">
        <v>0</v>
      </c>
      <c r="G21" s="131"/>
      <c r="H21" s="10"/>
      <c r="I21" s="11">
        <v>7</v>
      </c>
      <c r="J21" s="10">
        <v>217.90799999999999</v>
      </c>
      <c r="K21" s="11">
        <v>3</v>
      </c>
      <c r="L21" s="10">
        <v>30.63</v>
      </c>
      <c r="M21" s="16">
        <v>3</v>
      </c>
      <c r="N21" s="17">
        <v>82.421999999999997</v>
      </c>
      <c r="O21" s="11"/>
      <c r="P21" s="10"/>
      <c r="Q21" s="11">
        <v>3</v>
      </c>
      <c r="R21" s="10">
        <v>51.58</v>
      </c>
      <c r="S21" s="11">
        <v>12</v>
      </c>
      <c r="T21" s="10">
        <v>189.13900000000001</v>
      </c>
      <c r="U21" s="11">
        <v>279</v>
      </c>
      <c r="V21" s="10">
        <v>16.59</v>
      </c>
      <c r="W21" s="11"/>
      <c r="X21" s="10"/>
      <c r="Y21" s="11">
        <v>6</v>
      </c>
      <c r="Z21" s="10">
        <v>55.713000000000001</v>
      </c>
      <c r="AA21" s="11">
        <v>4</v>
      </c>
      <c r="AB21" s="10">
        <v>319.01799999999997</v>
      </c>
      <c r="AC21" s="11">
        <v>8</v>
      </c>
      <c r="AD21" s="10">
        <v>1.3440000000000001</v>
      </c>
      <c r="AE21" s="11">
        <v>476</v>
      </c>
      <c r="AF21" s="10">
        <v>269.35599999999999</v>
      </c>
      <c r="AG21" s="11">
        <v>5</v>
      </c>
      <c r="AH21" s="10">
        <v>32.804000000000002</v>
      </c>
      <c r="AI21" s="11"/>
      <c r="AJ21" s="10"/>
      <c r="AK21" s="11">
        <v>1</v>
      </c>
      <c r="AL21" s="10">
        <v>5.74</v>
      </c>
      <c r="AM21" s="155">
        <v>89</v>
      </c>
      <c r="AN21" s="10">
        <v>44.68</v>
      </c>
      <c r="AO21" s="109">
        <v>4</v>
      </c>
      <c r="AP21" s="10">
        <v>178.06800000000001</v>
      </c>
      <c r="AQ21" s="11">
        <v>3</v>
      </c>
      <c r="AR21" s="32">
        <v>13.959</v>
      </c>
      <c r="AS21" s="27">
        <v>7</v>
      </c>
      <c r="AT21" s="10">
        <v>81.063000000000002</v>
      </c>
      <c r="AU21" s="11">
        <v>40</v>
      </c>
      <c r="AV21" s="170">
        <v>176.94499999999999</v>
      </c>
      <c r="AW21" s="109">
        <v>640</v>
      </c>
      <c r="AX21" s="10">
        <v>1666.5260000000001</v>
      </c>
      <c r="AY21" s="27"/>
      <c r="AZ21" s="132">
        <v>66.126999999999995</v>
      </c>
    </row>
    <row r="22" spans="2:52" ht="15" hidden="1" thickBot="1" x14ac:dyDescent="0.2">
      <c r="B22" s="149" t="s">
        <v>26</v>
      </c>
      <c r="C22" s="61" t="s">
        <v>15</v>
      </c>
      <c r="D22" s="62">
        <f>SUM(D10:D21)</f>
        <v>18908</v>
      </c>
      <c r="E22" s="63">
        <f>SUM(E10:E21)</f>
        <v>16119.41</v>
      </c>
      <c r="F22" s="143">
        <v>0</v>
      </c>
      <c r="G22" s="135">
        <f>SUM(G10:G21)</f>
        <v>10</v>
      </c>
      <c r="H22" s="30">
        <f t="shared" ref="H22:L22" si="2">SUM(H10:H21)</f>
        <v>589.47699999999998</v>
      </c>
      <c r="I22" s="64">
        <f t="shared" si="2"/>
        <v>71</v>
      </c>
      <c r="J22" s="34">
        <f t="shared" si="2"/>
        <v>1701.2669999999998</v>
      </c>
      <c r="K22" s="65">
        <f t="shared" si="2"/>
        <v>17</v>
      </c>
      <c r="L22" s="30">
        <f t="shared" si="2"/>
        <v>201.816</v>
      </c>
      <c r="M22" s="64">
        <f>SUM(M10:M21)</f>
        <v>17</v>
      </c>
      <c r="N22" s="34">
        <f t="shared" ref="N22:Z22" si="3">SUM(N10:N21)</f>
        <v>311.928</v>
      </c>
      <c r="O22" s="65">
        <f t="shared" si="3"/>
        <v>8</v>
      </c>
      <c r="P22" s="30">
        <f t="shared" si="3"/>
        <v>517.16099999999994</v>
      </c>
      <c r="Q22" s="66">
        <f t="shared" si="3"/>
        <v>14</v>
      </c>
      <c r="R22" s="67">
        <f t="shared" si="3"/>
        <v>382.38900000000001</v>
      </c>
      <c r="S22" s="65">
        <f t="shared" si="3"/>
        <v>90</v>
      </c>
      <c r="T22" s="30">
        <f t="shared" si="3"/>
        <v>1266.4900000000002</v>
      </c>
      <c r="U22" s="66">
        <f t="shared" si="3"/>
        <v>5257</v>
      </c>
      <c r="V22" s="67">
        <f t="shared" si="3"/>
        <v>286.29099999999994</v>
      </c>
      <c r="W22" s="66">
        <f t="shared" si="3"/>
        <v>2</v>
      </c>
      <c r="X22" s="67">
        <f t="shared" si="3"/>
        <v>15.368</v>
      </c>
      <c r="Y22" s="65">
        <f t="shared" si="3"/>
        <v>617</v>
      </c>
      <c r="Z22" s="30">
        <f t="shared" si="3"/>
        <v>390.31700000000006</v>
      </c>
      <c r="AA22" s="29">
        <f t="shared" ref="AA22:AD22" si="4">SUM(AA10:AA21)</f>
        <v>24</v>
      </c>
      <c r="AB22" s="30">
        <f t="shared" si="4"/>
        <v>1583.7919999999999</v>
      </c>
      <c r="AC22" s="66">
        <f t="shared" si="4"/>
        <v>129</v>
      </c>
      <c r="AD22" s="67">
        <f t="shared" si="4"/>
        <v>76.049999999999983</v>
      </c>
      <c r="AE22" s="65">
        <f t="shared" ref="AE22:AH22" si="5">SUM(AE10:AE21)</f>
        <v>5331</v>
      </c>
      <c r="AF22" s="30">
        <f t="shared" si="5"/>
        <v>1101.55</v>
      </c>
      <c r="AG22" s="66">
        <f t="shared" si="5"/>
        <v>96</v>
      </c>
      <c r="AH22" s="67">
        <f t="shared" si="5"/>
        <v>2108.067</v>
      </c>
      <c r="AI22" s="65">
        <f t="shared" ref="AI22:AL22" si="6">SUM(AI10:AI21)</f>
        <v>60</v>
      </c>
      <c r="AJ22" s="30">
        <f t="shared" si="6"/>
        <v>590.72</v>
      </c>
      <c r="AK22" s="29">
        <f t="shared" si="6"/>
        <v>480</v>
      </c>
      <c r="AL22" s="30">
        <f t="shared" si="6"/>
        <v>171.95</v>
      </c>
      <c r="AM22" s="29">
        <f t="shared" ref="AM22:AP22" si="7">SUM(AM10:AM21)</f>
        <v>1861</v>
      </c>
      <c r="AN22" s="30">
        <f t="shared" si="7"/>
        <v>1366.1670000000001</v>
      </c>
      <c r="AO22" s="111">
        <f t="shared" si="7"/>
        <v>25</v>
      </c>
      <c r="AP22" s="30">
        <f t="shared" si="7"/>
        <v>316.02</v>
      </c>
      <c r="AQ22" s="29">
        <f t="shared" ref="AQ22:AU22" si="8">SUM(AQ10:AQ21)</f>
        <v>39</v>
      </c>
      <c r="AR22" s="34">
        <f t="shared" si="8"/>
        <v>167.41300000000001</v>
      </c>
      <c r="AS22" s="29">
        <f t="shared" si="8"/>
        <v>57</v>
      </c>
      <c r="AT22" s="30">
        <f t="shared" si="8"/>
        <v>776.95100000000002</v>
      </c>
      <c r="AU22" s="29">
        <f t="shared" si="8"/>
        <v>4703</v>
      </c>
      <c r="AV22" s="172">
        <f t="shared" ref="AV22:AX22" si="9">SUM(AV10:AV21)</f>
        <v>2198.2260000000001</v>
      </c>
      <c r="AW22" s="111">
        <f t="shared" si="9"/>
        <v>12685</v>
      </c>
      <c r="AX22" s="30">
        <f t="shared" si="9"/>
        <v>15760.223000000002</v>
      </c>
      <c r="AY22" s="29">
        <f t="shared" ref="AY22:AZ22" si="10">SUM(AY10:AY21)</f>
        <v>0</v>
      </c>
      <c r="AZ22" s="136">
        <f t="shared" si="10"/>
        <v>391.04899999999998</v>
      </c>
    </row>
    <row r="23" spans="2:52" ht="15" hidden="1" customHeight="1" thickBot="1" x14ac:dyDescent="0.2">
      <c r="B23" s="150" t="s">
        <v>20</v>
      </c>
      <c r="C23" s="41"/>
      <c r="D23" s="57">
        <v>0</v>
      </c>
      <c r="E23" s="58">
        <v>0</v>
      </c>
      <c r="F23" s="138">
        <v>0</v>
      </c>
      <c r="G23" s="137" t="e">
        <f>G22/SUM(#REF!)-1</f>
        <v>#REF!</v>
      </c>
      <c r="H23" s="59" t="e">
        <f>H22/SUM(#REF!)-1</f>
        <v>#REF!</v>
      </c>
      <c r="I23" s="60" t="e">
        <f>I22/SUM(#REF!)-1</f>
        <v>#REF!</v>
      </c>
      <c r="J23" s="59" t="e">
        <f>J22/SUM(#REF!)-1</f>
        <v>#REF!</v>
      </c>
      <c r="K23" s="60" t="e">
        <f>K22/SUM(#REF!)-1</f>
        <v>#REF!</v>
      </c>
      <c r="L23" s="59" t="e">
        <f>L22/SUM(#REF!)-1</f>
        <v>#REF!</v>
      </c>
      <c r="M23" s="60" t="e">
        <f>M22/SUM(#REF!)-1</f>
        <v>#REF!</v>
      </c>
      <c r="N23" s="59" t="e">
        <f>N22/SUM(#REF!)-1</f>
        <v>#REF!</v>
      </c>
      <c r="O23" s="60" t="e">
        <f>O22/SUM(#REF!)-1</f>
        <v>#REF!</v>
      </c>
      <c r="P23" s="59" t="e">
        <f>P22/SUM(#REF!)-1</f>
        <v>#REF!</v>
      </c>
      <c r="Q23" s="60" t="e">
        <f>Q22/SUM(#REF!)-1</f>
        <v>#REF!</v>
      </c>
      <c r="R23" s="59" t="e">
        <f>R22/SUM(#REF!)-1</f>
        <v>#REF!</v>
      </c>
      <c r="S23" s="60" t="e">
        <f>S22/SUM(#REF!)-1</f>
        <v>#REF!</v>
      </c>
      <c r="T23" s="59" t="e">
        <f>T22/SUM(#REF!)-1</f>
        <v>#REF!</v>
      </c>
      <c r="U23" s="60" t="e">
        <f>U22/SUM(#REF!)-1</f>
        <v>#REF!</v>
      </c>
      <c r="V23" s="59" t="e">
        <f>V22/SUM(#REF!)-1</f>
        <v>#REF!</v>
      </c>
      <c r="W23" s="60" t="e">
        <f>W22/SUM(#REF!)-1</f>
        <v>#REF!</v>
      </c>
      <c r="X23" s="59" t="e">
        <f>X22/SUM(#REF!)-1</f>
        <v>#REF!</v>
      </c>
      <c r="Y23" s="60" t="e">
        <f>Y22/SUM(#REF!)-1</f>
        <v>#REF!</v>
      </c>
      <c r="Z23" s="59" t="e">
        <f>Z22/SUM(#REF!)-1</f>
        <v>#REF!</v>
      </c>
      <c r="AA23" s="60" t="e">
        <f>AA22/SUM(#REF!)-1</f>
        <v>#REF!</v>
      </c>
      <c r="AB23" s="59" t="e">
        <f>AB22/SUM(#REF!)-1</f>
        <v>#REF!</v>
      </c>
      <c r="AC23" s="60" t="e">
        <f>AC22/SUM(#REF!)-1</f>
        <v>#REF!</v>
      </c>
      <c r="AD23" s="59" t="e">
        <f>AD22/SUM(#REF!)-1</f>
        <v>#REF!</v>
      </c>
      <c r="AE23" s="60" t="e">
        <f>AE22/SUM(#REF!)-1</f>
        <v>#REF!</v>
      </c>
      <c r="AF23" s="59" t="e">
        <f>AF22/SUM(#REF!)-1</f>
        <v>#REF!</v>
      </c>
      <c r="AG23" s="60" t="e">
        <f>AG22/SUM(#REF!)-1</f>
        <v>#REF!</v>
      </c>
      <c r="AH23" s="59" t="e">
        <f>AH22/SUM(#REF!)-1</f>
        <v>#REF!</v>
      </c>
      <c r="AI23" s="60" t="e">
        <f>AI22/SUM(#REF!)-1</f>
        <v>#REF!</v>
      </c>
      <c r="AJ23" s="59" t="e">
        <f>AJ22/SUM(#REF!)-1</f>
        <v>#REF!</v>
      </c>
      <c r="AK23" s="60" t="e">
        <f>AK22/SUM(#REF!)-1</f>
        <v>#REF!</v>
      </c>
      <c r="AL23" s="59" t="e">
        <f>AL22/SUM(#REF!)-1</f>
        <v>#REF!</v>
      </c>
      <c r="AM23" s="60" t="e">
        <f>AM22/SUM(#REF!)-1</f>
        <v>#REF!</v>
      </c>
      <c r="AN23" s="59" t="e">
        <f>AN22/SUM(#REF!)-1</f>
        <v>#REF!</v>
      </c>
      <c r="AO23" s="112" t="e">
        <f>AO22/SUM(#REF!)-1</f>
        <v>#REF!</v>
      </c>
      <c r="AP23" s="58" t="e">
        <f>AP22/SUM(#REF!)-1</f>
        <v>#REF!</v>
      </c>
      <c r="AQ23" s="69"/>
      <c r="AR23" s="70" t="e">
        <f>AR22/SUM(#REF!)-1</f>
        <v>#REF!</v>
      </c>
      <c r="AS23" s="68" t="e">
        <f>AS22/SUM(#REF!)-1</f>
        <v>#REF!</v>
      </c>
      <c r="AT23" s="58" t="e">
        <f>AT22/SUM(#REF!)-1</f>
        <v>#REF!</v>
      </c>
      <c r="AU23" s="69"/>
      <c r="AV23" s="173" t="e">
        <f>AV22/SUM(#REF!)-1</f>
        <v>#REF!</v>
      </c>
      <c r="AW23" s="112" t="e">
        <f>AW22/SUM(#REF!)-1</f>
        <v>#REF!</v>
      </c>
      <c r="AX23" s="59" t="e">
        <f>AX22/SUM(#REF!)-1</f>
        <v>#REF!</v>
      </c>
      <c r="AY23" s="160" t="e">
        <f>AY22/SUM(#REF!)-1</f>
        <v>#REF!</v>
      </c>
      <c r="AZ23" s="138" t="e">
        <f>AZ22/SUM(#REF!)-1</f>
        <v>#REF!</v>
      </c>
    </row>
    <row r="24" spans="2:52" hidden="1" x14ac:dyDescent="0.15">
      <c r="B24" s="144" t="s">
        <v>27</v>
      </c>
      <c r="C24" s="40" t="s">
        <v>1</v>
      </c>
      <c r="D24" s="12">
        <f>G24+I24+K24+M24+O24+Q24+S24+U24+W24+Y24+AK24+AU24+AA24+AC24+AE24+AG24+AI24+AM24+AO24+AQ24+AS24</f>
        <v>1532</v>
      </c>
      <c r="E24" s="38">
        <f>H24+J24+L24+N24+P24+R24+T24+V24+X24+Z24+AL24+AV24+AB24+AD24+AF24+AH24+AJ24+AN24+AP24+AR24+AT24</f>
        <v>1054.748</v>
      </c>
      <c r="F24" s="145">
        <f>+E24/SUM(E10)*100-100</f>
        <v>-27.785426972254072</v>
      </c>
      <c r="G24" s="131"/>
      <c r="H24" s="10"/>
      <c r="I24" s="11">
        <v>3</v>
      </c>
      <c r="J24" s="10">
        <v>30.04</v>
      </c>
      <c r="K24" s="11"/>
      <c r="L24" s="10"/>
      <c r="M24" s="16">
        <v>1</v>
      </c>
      <c r="N24" s="17">
        <v>53.301000000000002</v>
      </c>
      <c r="O24" s="16"/>
      <c r="P24" s="17"/>
      <c r="Q24" s="11">
        <v>2</v>
      </c>
      <c r="R24" s="10">
        <v>3</v>
      </c>
      <c r="S24" s="11">
        <v>4</v>
      </c>
      <c r="T24" s="10">
        <v>122.32</v>
      </c>
      <c r="U24" s="11">
        <v>314</v>
      </c>
      <c r="V24" s="10">
        <v>8.1159999999999997</v>
      </c>
      <c r="W24" s="11"/>
      <c r="X24" s="10"/>
      <c r="Y24" s="11">
        <v>43</v>
      </c>
      <c r="Z24" s="10">
        <v>8.3339999999999996</v>
      </c>
      <c r="AA24" s="11">
        <v>3</v>
      </c>
      <c r="AB24" s="10">
        <v>270.03800000000001</v>
      </c>
      <c r="AC24" s="11">
        <v>2</v>
      </c>
      <c r="AD24" s="10">
        <v>13.648</v>
      </c>
      <c r="AE24" s="11">
        <v>511</v>
      </c>
      <c r="AF24" s="10">
        <v>63.701999999999998</v>
      </c>
      <c r="AG24" s="11">
        <v>3</v>
      </c>
      <c r="AH24" s="10">
        <v>76.097999999999999</v>
      </c>
      <c r="AI24" s="11">
        <v>4</v>
      </c>
      <c r="AJ24" s="10">
        <v>60.176000000000002</v>
      </c>
      <c r="AK24" s="11"/>
      <c r="AL24" s="10"/>
      <c r="AM24" s="11">
        <v>269</v>
      </c>
      <c r="AN24" s="10">
        <v>147.25899999999999</v>
      </c>
      <c r="AO24" s="109">
        <v>1</v>
      </c>
      <c r="AP24" s="10">
        <v>2.5169999999999999</v>
      </c>
      <c r="AQ24" s="11">
        <v>1</v>
      </c>
      <c r="AR24" s="32">
        <v>4.851</v>
      </c>
      <c r="AS24" s="27">
        <v>4</v>
      </c>
      <c r="AT24" s="10">
        <v>50.747</v>
      </c>
      <c r="AU24" s="11">
        <v>367</v>
      </c>
      <c r="AV24" s="170">
        <v>140.601</v>
      </c>
      <c r="AW24" s="109">
        <v>1452</v>
      </c>
      <c r="AX24" s="10">
        <v>1678.434</v>
      </c>
      <c r="AY24" s="27"/>
      <c r="AZ24" s="132">
        <v>43.451000000000001</v>
      </c>
    </row>
    <row r="25" spans="2:52" hidden="1" x14ac:dyDescent="0.15">
      <c r="B25" s="144"/>
      <c r="C25" s="40" t="s">
        <v>2</v>
      </c>
      <c r="D25" s="12">
        <f>G25+I25+K25+M25+O25+Q25+S25+U25+W25+Y25+AK25+AU25+AA25+AC25+AE25+AG25+AI25+AM25+AO25+AQ25+AS25</f>
        <v>730</v>
      </c>
      <c r="E25" s="38">
        <f>H25+J25+L25+N25+P25+R25+T25+V25+X25+Z25+AL25+AV25+AB25+AD25+AF25+AH25+AJ25+AN25+AP25+AR25+AT25</f>
        <v>1466.8560000000002</v>
      </c>
      <c r="F25" s="146">
        <f>+E25/SUM(E11)*100-100</f>
        <v>27.771240025330286</v>
      </c>
      <c r="G25" s="131">
        <v>2</v>
      </c>
      <c r="H25" s="10">
        <v>404.61399999999998</v>
      </c>
      <c r="I25" s="11">
        <v>6</v>
      </c>
      <c r="J25" s="10">
        <v>12.284000000000001</v>
      </c>
      <c r="K25" s="11">
        <v>1</v>
      </c>
      <c r="L25" s="10">
        <v>6.3019999999999996</v>
      </c>
      <c r="M25" s="16"/>
      <c r="N25" s="17"/>
      <c r="O25" s="16"/>
      <c r="P25" s="17"/>
      <c r="Q25" s="11"/>
      <c r="R25" s="10"/>
      <c r="S25" s="11">
        <v>3</v>
      </c>
      <c r="T25" s="35">
        <v>28.128</v>
      </c>
      <c r="U25" s="11">
        <v>8</v>
      </c>
      <c r="V25" s="10">
        <v>40.031999999999996</v>
      </c>
      <c r="W25" s="11"/>
      <c r="X25" s="10"/>
      <c r="Y25" s="11">
        <v>44</v>
      </c>
      <c r="Z25" s="10">
        <v>2.0840000000000001</v>
      </c>
      <c r="AA25" s="11">
        <v>2</v>
      </c>
      <c r="AB25" s="10">
        <v>166.75399999999999</v>
      </c>
      <c r="AC25" s="11">
        <v>16</v>
      </c>
      <c r="AD25" s="10">
        <v>4.952</v>
      </c>
      <c r="AE25" s="11">
        <v>293</v>
      </c>
      <c r="AF25" s="10">
        <v>33.332000000000001</v>
      </c>
      <c r="AG25" s="11">
        <v>5</v>
      </c>
      <c r="AH25" s="10">
        <v>218.697</v>
      </c>
      <c r="AI25" s="11">
        <v>4</v>
      </c>
      <c r="AJ25" s="10">
        <v>34.514000000000003</v>
      </c>
      <c r="AK25" s="11">
        <v>6</v>
      </c>
      <c r="AL25" s="10">
        <v>31.273</v>
      </c>
      <c r="AM25" s="155">
        <v>116</v>
      </c>
      <c r="AN25" s="10">
        <v>86.061999999999998</v>
      </c>
      <c r="AO25" s="109">
        <v>2</v>
      </c>
      <c r="AP25" s="10">
        <v>22.495999999999999</v>
      </c>
      <c r="AQ25" s="11">
        <v>4</v>
      </c>
      <c r="AR25" s="32">
        <v>88.05</v>
      </c>
      <c r="AS25" s="27">
        <v>5</v>
      </c>
      <c r="AT25" s="10">
        <v>263.505</v>
      </c>
      <c r="AU25" s="11">
        <v>213</v>
      </c>
      <c r="AV25" s="170">
        <v>23.777000000000001</v>
      </c>
      <c r="AW25" s="109">
        <v>560</v>
      </c>
      <c r="AX25" s="10">
        <v>1558.77</v>
      </c>
      <c r="AY25" s="27"/>
      <c r="AZ25" s="132">
        <v>23.789000000000001</v>
      </c>
    </row>
    <row r="26" spans="2:52" hidden="1" x14ac:dyDescent="0.15">
      <c r="B26" s="144"/>
      <c r="C26" s="40" t="s">
        <v>3</v>
      </c>
      <c r="D26" s="12">
        <f t="shared" ref="D26:D34" si="11">G26+I26+K26+M26+O26+Q26+S26+U26+W26+Y26+AK26+AU26+AA26+AC26+AE26+AG26+AI26+AM26+AO26+AQ26+AS26</f>
        <v>4935</v>
      </c>
      <c r="E26" s="38">
        <f t="shared" ref="E26:E34" si="12">H26+J26+L26+N26+P26+R26+T26+V26+X26+Z26+AL26+AV26+AB26+AD26+AF26+AH26+AJ26+AN26+AP26+AR26+AT26</f>
        <v>1961.2200000000003</v>
      </c>
      <c r="F26" s="147">
        <f t="shared" ref="F26:F27" si="13">+E26/SUM(E12)*100-100</f>
        <v>91.603978194181195</v>
      </c>
      <c r="G26" s="131"/>
      <c r="H26" s="10"/>
      <c r="I26" s="11">
        <v>2</v>
      </c>
      <c r="J26" s="10">
        <v>26.855</v>
      </c>
      <c r="K26" s="11"/>
      <c r="L26" s="10"/>
      <c r="M26" s="18">
        <v>1</v>
      </c>
      <c r="N26" s="19">
        <v>11.894</v>
      </c>
      <c r="O26" s="11">
        <v>1</v>
      </c>
      <c r="P26" s="10">
        <v>101.185</v>
      </c>
      <c r="Q26" s="11">
        <v>3</v>
      </c>
      <c r="R26" s="10">
        <v>5.984</v>
      </c>
      <c r="S26" s="11">
        <v>4</v>
      </c>
      <c r="T26" s="10">
        <v>65.256</v>
      </c>
      <c r="U26" s="11">
        <v>519</v>
      </c>
      <c r="V26" s="10">
        <v>38.363999999999997</v>
      </c>
      <c r="W26" s="11"/>
      <c r="X26" s="10"/>
      <c r="Y26" s="50">
        <v>34</v>
      </c>
      <c r="Z26" s="51">
        <v>24.858000000000001</v>
      </c>
      <c r="AA26" s="11">
        <v>3</v>
      </c>
      <c r="AB26" s="10">
        <v>309.63600000000002</v>
      </c>
      <c r="AC26" s="11">
        <v>20</v>
      </c>
      <c r="AD26" s="10">
        <v>8.2279999999999998</v>
      </c>
      <c r="AE26" s="50">
        <v>754</v>
      </c>
      <c r="AF26" s="51">
        <v>102.422</v>
      </c>
      <c r="AG26" s="11">
        <v>13</v>
      </c>
      <c r="AH26" s="10">
        <v>701.75</v>
      </c>
      <c r="AI26" s="50">
        <v>6</v>
      </c>
      <c r="AJ26" s="51">
        <v>59.817</v>
      </c>
      <c r="AK26" s="50">
        <v>4</v>
      </c>
      <c r="AL26" s="51">
        <v>7.9180000000000001</v>
      </c>
      <c r="AM26" s="156">
        <v>156</v>
      </c>
      <c r="AN26" s="51">
        <v>252.43899999999999</v>
      </c>
      <c r="AO26" s="109">
        <v>3</v>
      </c>
      <c r="AP26" s="10">
        <v>52.972999999999999</v>
      </c>
      <c r="AQ26" s="11">
        <v>10</v>
      </c>
      <c r="AR26" s="32">
        <v>26.978000000000002</v>
      </c>
      <c r="AS26" s="27">
        <v>11</v>
      </c>
      <c r="AT26" s="10">
        <v>40.497</v>
      </c>
      <c r="AU26" s="11">
        <v>3391</v>
      </c>
      <c r="AV26" s="170">
        <v>124.166</v>
      </c>
      <c r="AW26" s="109">
        <v>718</v>
      </c>
      <c r="AX26" s="10">
        <v>1514.123</v>
      </c>
      <c r="AY26" s="27"/>
      <c r="AZ26" s="132">
        <v>22.123999999999999</v>
      </c>
    </row>
    <row r="27" spans="2:52" hidden="1" x14ac:dyDescent="0.15">
      <c r="B27" s="144"/>
      <c r="C27" s="3" t="s">
        <v>4</v>
      </c>
      <c r="D27" s="15">
        <f t="shared" si="11"/>
        <v>1874</v>
      </c>
      <c r="E27" s="46">
        <f t="shared" si="12"/>
        <v>1679.3099999999997</v>
      </c>
      <c r="F27" s="148">
        <f t="shared" si="13"/>
        <v>13.844115908388304</v>
      </c>
      <c r="G27" s="133"/>
      <c r="H27" s="13"/>
      <c r="I27" s="14">
        <v>10</v>
      </c>
      <c r="J27" s="13">
        <v>4.3220000000000001</v>
      </c>
      <c r="K27" s="14">
        <v>1</v>
      </c>
      <c r="L27" s="49">
        <v>0.38100000000000001</v>
      </c>
      <c r="M27" s="16"/>
      <c r="N27" s="17"/>
      <c r="O27" s="14">
        <v>1</v>
      </c>
      <c r="P27" s="13">
        <v>69.173000000000002</v>
      </c>
      <c r="Q27" s="14">
        <v>1</v>
      </c>
      <c r="R27" s="13">
        <v>27.888999999999999</v>
      </c>
      <c r="S27" s="14">
        <v>7</v>
      </c>
      <c r="T27" s="13">
        <v>140.90899999999999</v>
      </c>
      <c r="U27" s="14">
        <v>633</v>
      </c>
      <c r="V27" s="13">
        <v>46.332000000000001</v>
      </c>
      <c r="W27" s="14">
        <v>1</v>
      </c>
      <c r="X27" s="13">
        <v>0.42499999999999999</v>
      </c>
      <c r="Y27" s="11">
        <v>103</v>
      </c>
      <c r="Z27" s="10">
        <v>8.9920000000000009</v>
      </c>
      <c r="AA27" s="14">
        <v>3</v>
      </c>
      <c r="AB27" s="13">
        <v>109.92100000000001</v>
      </c>
      <c r="AC27" s="14">
        <v>7</v>
      </c>
      <c r="AD27" s="13">
        <v>6.444</v>
      </c>
      <c r="AE27" s="11">
        <v>389</v>
      </c>
      <c r="AF27" s="10">
        <v>644.64700000000005</v>
      </c>
      <c r="AG27" s="14">
        <v>6</v>
      </c>
      <c r="AH27" s="13">
        <v>66.34</v>
      </c>
      <c r="AI27" s="11">
        <v>46</v>
      </c>
      <c r="AJ27" s="10">
        <v>205.107</v>
      </c>
      <c r="AK27" s="11"/>
      <c r="AL27" s="10"/>
      <c r="AM27" s="155">
        <v>426</v>
      </c>
      <c r="AN27" s="10">
        <v>116.233</v>
      </c>
      <c r="AO27" s="110">
        <v>2</v>
      </c>
      <c r="AP27" s="13">
        <v>83.146000000000001</v>
      </c>
      <c r="AQ27" s="43">
        <v>4</v>
      </c>
      <c r="AR27" s="33">
        <v>85.72</v>
      </c>
      <c r="AS27" s="28">
        <v>2</v>
      </c>
      <c r="AT27" s="13">
        <v>6.3490000000000002</v>
      </c>
      <c r="AU27" s="43">
        <v>232</v>
      </c>
      <c r="AV27" s="171">
        <v>56.98</v>
      </c>
      <c r="AW27" s="110">
        <v>787</v>
      </c>
      <c r="AX27" s="13">
        <v>1745.2149999999999</v>
      </c>
      <c r="AY27" s="28"/>
      <c r="AZ27" s="134">
        <v>47.984000000000002</v>
      </c>
    </row>
    <row r="28" spans="2:52" hidden="1" x14ac:dyDescent="0.15">
      <c r="B28" s="144"/>
      <c r="C28" s="40" t="s">
        <v>5</v>
      </c>
      <c r="D28" s="12">
        <f t="shared" si="11"/>
        <v>1904</v>
      </c>
      <c r="E28" s="45">
        <f t="shared" si="12"/>
        <v>761.28800000000001</v>
      </c>
      <c r="F28" s="146">
        <f t="shared" ref="F28" si="14">+E28/SUM(E14)*100-100</f>
        <v>-25.643342224757347</v>
      </c>
      <c r="G28" s="131"/>
      <c r="H28" s="10"/>
      <c r="I28" s="11"/>
      <c r="J28" s="10"/>
      <c r="K28" s="11"/>
      <c r="L28" s="10"/>
      <c r="M28" s="16">
        <v>2</v>
      </c>
      <c r="N28" s="17">
        <v>54.344999999999999</v>
      </c>
      <c r="O28" s="16"/>
      <c r="P28" s="17"/>
      <c r="Q28" s="11">
        <v>3</v>
      </c>
      <c r="R28" s="10">
        <v>50.143999999999998</v>
      </c>
      <c r="S28" s="11">
        <v>10</v>
      </c>
      <c r="T28" s="10">
        <v>191.535</v>
      </c>
      <c r="U28" s="11">
        <v>723</v>
      </c>
      <c r="V28" s="10">
        <v>46.552999999999997</v>
      </c>
      <c r="W28" s="11"/>
      <c r="X28" s="10"/>
      <c r="Y28" s="11">
        <v>21</v>
      </c>
      <c r="Z28" s="10">
        <v>4.7080000000000002</v>
      </c>
      <c r="AA28" s="11"/>
      <c r="AB28" s="10"/>
      <c r="AC28" s="11">
        <v>1</v>
      </c>
      <c r="AD28" s="10">
        <v>1.0640000000000001</v>
      </c>
      <c r="AE28" s="11">
        <v>354</v>
      </c>
      <c r="AF28" s="10">
        <v>66.477999999999994</v>
      </c>
      <c r="AG28" s="11">
        <v>10</v>
      </c>
      <c r="AH28" s="10">
        <v>148.43700000000001</v>
      </c>
      <c r="AI28" s="11">
        <v>5</v>
      </c>
      <c r="AJ28" s="10">
        <v>45.627000000000002</v>
      </c>
      <c r="AK28" s="11">
        <v>210</v>
      </c>
      <c r="AL28" s="10">
        <v>1.3360000000000001</v>
      </c>
      <c r="AM28" s="155">
        <v>306</v>
      </c>
      <c r="AN28" s="10">
        <v>27.727</v>
      </c>
      <c r="AO28" s="109"/>
      <c r="AP28" s="10"/>
      <c r="AQ28" s="11">
        <v>3</v>
      </c>
      <c r="AR28" s="32">
        <v>14.811</v>
      </c>
      <c r="AS28" s="27">
        <v>4</v>
      </c>
      <c r="AT28" s="10">
        <v>19.247</v>
      </c>
      <c r="AU28" s="11">
        <v>252</v>
      </c>
      <c r="AV28" s="170">
        <v>89.275999999999996</v>
      </c>
      <c r="AW28" s="109">
        <v>1210</v>
      </c>
      <c r="AX28" s="10">
        <v>1999.3489999999999</v>
      </c>
      <c r="AY28" s="27"/>
      <c r="AZ28" s="132">
        <v>28.829000000000001</v>
      </c>
    </row>
    <row r="29" spans="2:52" hidden="1" x14ac:dyDescent="0.15">
      <c r="B29" s="144"/>
      <c r="C29" s="40" t="s">
        <v>6</v>
      </c>
      <c r="D29" s="9">
        <f t="shared" si="11"/>
        <v>2133</v>
      </c>
      <c r="E29" s="44">
        <f t="shared" si="12"/>
        <v>1404.471</v>
      </c>
      <c r="F29" s="147">
        <f t="shared" ref="F29:F33" si="15">+E29/SUM(E15)*100-100</f>
        <v>42.809744411544614</v>
      </c>
      <c r="G29" s="131"/>
      <c r="H29" s="10"/>
      <c r="I29" s="11">
        <v>2</v>
      </c>
      <c r="J29" s="10">
        <v>0.36299999999999999</v>
      </c>
      <c r="K29" s="11"/>
      <c r="L29" s="10"/>
      <c r="M29" s="18">
        <v>2</v>
      </c>
      <c r="N29" s="19">
        <v>101.42700000000001</v>
      </c>
      <c r="O29" s="11">
        <v>1</v>
      </c>
      <c r="P29" s="10">
        <v>35.44</v>
      </c>
      <c r="Q29" s="11"/>
      <c r="R29" s="10"/>
      <c r="S29" s="11">
        <v>8</v>
      </c>
      <c r="T29" s="10">
        <v>241.17599999999999</v>
      </c>
      <c r="U29" s="11">
        <v>315</v>
      </c>
      <c r="V29" s="10">
        <v>46.427999999999997</v>
      </c>
      <c r="W29" s="11"/>
      <c r="X29" s="10"/>
      <c r="Y29" s="11">
        <v>6</v>
      </c>
      <c r="Z29" s="10">
        <v>2.121</v>
      </c>
      <c r="AA29" s="11">
        <v>4</v>
      </c>
      <c r="AB29" s="10">
        <v>210.30699999999999</v>
      </c>
      <c r="AC29" s="11">
        <v>29</v>
      </c>
      <c r="AD29" s="10">
        <v>17.454000000000001</v>
      </c>
      <c r="AE29" s="11">
        <v>201</v>
      </c>
      <c r="AF29" s="10">
        <v>45.898000000000003</v>
      </c>
      <c r="AG29" s="11">
        <v>8</v>
      </c>
      <c r="AH29" s="10">
        <v>175.363</v>
      </c>
      <c r="AI29" s="11">
        <v>11</v>
      </c>
      <c r="AJ29" s="10">
        <v>41.003</v>
      </c>
      <c r="AK29" s="11">
        <v>171</v>
      </c>
      <c r="AL29" s="10">
        <v>37.094999999999999</v>
      </c>
      <c r="AM29" s="155">
        <v>257</v>
      </c>
      <c r="AN29" s="10">
        <v>66.332999999999998</v>
      </c>
      <c r="AO29" s="109">
        <v>42</v>
      </c>
      <c r="AP29" s="10">
        <v>199.41399999999999</v>
      </c>
      <c r="AQ29" s="11">
        <v>3</v>
      </c>
      <c r="AR29" s="32">
        <v>11.443</v>
      </c>
      <c r="AS29" s="27">
        <v>7</v>
      </c>
      <c r="AT29" s="10">
        <v>114.672</v>
      </c>
      <c r="AU29" s="11">
        <v>1066</v>
      </c>
      <c r="AV29" s="208">
        <v>58.533999999999999</v>
      </c>
      <c r="AW29" s="109">
        <v>732</v>
      </c>
      <c r="AX29" s="10">
        <v>1545.1880000000001</v>
      </c>
      <c r="AY29" s="27"/>
      <c r="AZ29" s="132">
        <v>19.248000000000001</v>
      </c>
    </row>
    <row r="30" spans="2:52" hidden="1" x14ac:dyDescent="0.15">
      <c r="B30" s="144"/>
      <c r="C30" s="3" t="s">
        <v>7</v>
      </c>
      <c r="D30" s="12">
        <f t="shared" si="11"/>
        <v>1441</v>
      </c>
      <c r="E30" s="38">
        <f t="shared" si="12"/>
        <v>2109.2849999999999</v>
      </c>
      <c r="F30" s="148">
        <f t="shared" si="15"/>
        <v>-20.087887657766274</v>
      </c>
      <c r="G30" s="133"/>
      <c r="H30" s="13"/>
      <c r="I30" s="14">
        <v>2</v>
      </c>
      <c r="J30" s="13">
        <v>23.917999999999999</v>
      </c>
      <c r="K30" s="14">
        <v>1</v>
      </c>
      <c r="L30" s="13">
        <v>0.69</v>
      </c>
      <c r="M30" s="16"/>
      <c r="N30" s="17"/>
      <c r="O30" s="42"/>
      <c r="P30" s="20"/>
      <c r="Q30" s="14"/>
      <c r="R30" s="13"/>
      <c r="S30" s="14">
        <v>8</v>
      </c>
      <c r="T30" s="13">
        <v>97.97</v>
      </c>
      <c r="U30" s="14">
        <v>708</v>
      </c>
      <c r="V30" s="13">
        <v>27.495000000000001</v>
      </c>
      <c r="W30" s="14"/>
      <c r="X30" s="13"/>
      <c r="Y30" s="14">
        <v>1</v>
      </c>
      <c r="Z30" s="13">
        <v>0.36599999999999999</v>
      </c>
      <c r="AA30" s="14">
        <v>8</v>
      </c>
      <c r="AB30" s="13">
        <v>1057.598</v>
      </c>
      <c r="AC30" s="14">
        <v>4</v>
      </c>
      <c r="AD30" s="13">
        <v>0.48099999999999998</v>
      </c>
      <c r="AE30" s="14">
        <v>435</v>
      </c>
      <c r="AF30" s="13">
        <v>316.43700000000001</v>
      </c>
      <c r="AG30" s="14">
        <v>21</v>
      </c>
      <c r="AH30" s="13">
        <v>403.964</v>
      </c>
      <c r="AI30" s="14">
        <v>6</v>
      </c>
      <c r="AJ30" s="13">
        <v>20.998999999999999</v>
      </c>
      <c r="AK30" s="14"/>
      <c r="AL30" s="13"/>
      <c r="AM30" s="157">
        <v>181</v>
      </c>
      <c r="AN30" s="13">
        <v>64.656000000000006</v>
      </c>
      <c r="AO30" s="110">
        <v>1</v>
      </c>
      <c r="AP30" s="13">
        <v>60.436</v>
      </c>
      <c r="AQ30" s="14"/>
      <c r="AR30" s="33"/>
      <c r="AS30" s="28">
        <v>3</v>
      </c>
      <c r="AT30" s="13">
        <v>2.9780000000000002</v>
      </c>
      <c r="AU30" s="14">
        <v>62</v>
      </c>
      <c r="AV30" s="171">
        <v>31.297000000000001</v>
      </c>
      <c r="AW30" s="110">
        <v>553</v>
      </c>
      <c r="AX30" s="13">
        <v>774.63900000000001</v>
      </c>
      <c r="AY30" s="28"/>
      <c r="AZ30" s="134">
        <v>15.856999999999999</v>
      </c>
    </row>
    <row r="31" spans="2:52" hidden="1" x14ac:dyDescent="0.15">
      <c r="B31" s="144"/>
      <c r="C31" s="40" t="s">
        <v>8</v>
      </c>
      <c r="D31" s="12">
        <f t="shared" si="11"/>
        <v>1326</v>
      </c>
      <c r="E31" s="38">
        <f t="shared" si="12"/>
        <v>3980.5329999999994</v>
      </c>
      <c r="F31" s="146">
        <f t="shared" si="15"/>
        <v>291.07150050154587</v>
      </c>
      <c r="G31" s="131"/>
      <c r="H31" s="10"/>
      <c r="I31" s="11">
        <v>5</v>
      </c>
      <c r="J31" s="10">
        <v>480.58499999999998</v>
      </c>
      <c r="K31" s="11"/>
      <c r="L31" s="10"/>
      <c r="M31" s="16">
        <v>4</v>
      </c>
      <c r="N31" s="21">
        <v>94.043000000000006</v>
      </c>
      <c r="O31" s="11">
        <v>2</v>
      </c>
      <c r="P31" s="10">
        <v>234.47399999999999</v>
      </c>
      <c r="Q31" s="11">
        <v>4</v>
      </c>
      <c r="R31" s="10">
        <v>28.643000000000001</v>
      </c>
      <c r="S31" s="11">
        <v>12</v>
      </c>
      <c r="T31" s="10">
        <v>272.34800000000001</v>
      </c>
      <c r="U31" s="11">
        <v>294</v>
      </c>
      <c r="V31" s="10">
        <v>14.204000000000001</v>
      </c>
      <c r="W31" s="11">
        <v>2</v>
      </c>
      <c r="X31" s="10">
        <v>15.656000000000001</v>
      </c>
      <c r="Y31" s="11">
        <v>118</v>
      </c>
      <c r="Z31" s="10">
        <v>16.994</v>
      </c>
      <c r="AA31" s="11">
        <v>12</v>
      </c>
      <c r="AB31" s="10">
        <v>1476.3979999999999</v>
      </c>
      <c r="AC31" s="11">
        <v>1</v>
      </c>
      <c r="AD31" s="10">
        <v>9.7070000000000007</v>
      </c>
      <c r="AE31" s="11">
        <v>204</v>
      </c>
      <c r="AF31" s="10">
        <v>179.131</v>
      </c>
      <c r="AG31" s="11">
        <v>11</v>
      </c>
      <c r="AH31" s="10">
        <v>135.279</v>
      </c>
      <c r="AI31" s="11">
        <v>2</v>
      </c>
      <c r="AJ31" s="10">
        <v>28.547000000000001</v>
      </c>
      <c r="AK31" s="11">
        <v>1</v>
      </c>
      <c r="AL31" s="10">
        <v>20.506</v>
      </c>
      <c r="AM31" s="155">
        <v>372</v>
      </c>
      <c r="AN31" s="10">
        <v>483.84199999999998</v>
      </c>
      <c r="AO31" s="109">
        <v>112</v>
      </c>
      <c r="AP31" s="10">
        <v>4.4749999999999996</v>
      </c>
      <c r="AQ31" s="11">
        <v>7</v>
      </c>
      <c r="AR31" s="32">
        <v>31.597000000000001</v>
      </c>
      <c r="AS31" s="27">
        <v>42</v>
      </c>
      <c r="AT31" s="10">
        <v>166.07900000000001</v>
      </c>
      <c r="AU31" s="11">
        <v>121</v>
      </c>
      <c r="AV31" s="170">
        <v>288.02499999999998</v>
      </c>
      <c r="AW31" s="109">
        <v>832</v>
      </c>
      <c r="AX31" s="10">
        <v>1208.7059999999999</v>
      </c>
      <c r="AY31" s="27"/>
      <c r="AZ31" s="132">
        <v>18.562000000000001</v>
      </c>
    </row>
    <row r="32" spans="2:52" hidden="1" x14ac:dyDescent="0.15">
      <c r="B32" s="144"/>
      <c r="C32" s="40" t="s">
        <v>9</v>
      </c>
      <c r="D32" s="9">
        <f t="shared" si="11"/>
        <v>1511</v>
      </c>
      <c r="E32" s="44">
        <f t="shared" si="12"/>
        <v>1558.5720000000001</v>
      </c>
      <c r="F32" s="147">
        <f t="shared" si="15"/>
        <v>64.310134889384358</v>
      </c>
      <c r="G32" s="131"/>
      <c r="H32" s="10"/>
      <c r="I32" s="11"/>
      <c r="J32" s="10"/>
      <c r="K32" s="11">
        <v>4</v>
      </c>
      <c r="L32" s="10">
        <v>22.238</v>
      </c>
      <c r="M32" s="18">
        <v>2</v>
      </c>
      <c r="N32" s="19">
        <v>136.97499999999999</v>
      </c>
      <c r="O32" s="11">
        <v>1</v>
      </c>
      <c r="P32" s="10">
        <v>1.95</v>
      </c>
      <c r="Q32" s="11">
        <v>3</v>
      </c>
      <c r="R32" s="10">
        <v>291.476</v>
      </c>
      <c r="S32" s="11">
        <v>5</v>
      </c>
      <c r="T32" s="10">
        <v>107.389</v>
      </c>
      <c r="U32" s="11">
        <v>242</v>
      </c>
      <c r="V32" s="10">
        <v>31.108000000000001</v>
      </c>
      <c r="W32" s="11">
        <v>1</v>
      </c>
      <c r="X32" s="10">
        <v>2.113</v>
      </c>
      <c r="Y32" s="11">
        <v>137</v>
      </c>
      <c r="Z32" s="10">
        <v>10.319000000000001</v>
      </c>
      <c r="AA32" s="11">
        <v>2</v>
      </c>
      <c r="AB32" s="10">
        <v>123.52500000000001</v>
      </c>
      <c r="AC32" s="11">
        <v>27</v>
      </c>
      <c r="AD32" s="10">
        <v>18.137</v>
      </c>
      <c r="AE32" s="11">
        <v>316</v>
      </c>
      <c r="AF32" s="10">
        <v>41.822000000000003</v>
      </c>
      <c r="AG32" s="11">
        <v>19</v>
      </c>
      <c r="AH32" s="10">
        <v>123.117</v>
      </c>
      <c r="AI32" s="11">
        <v>1</v>
      </c>
      <c r="AJ32" s="10">
        <v>286.57900000000001</v>
      </c>
      <c r="AK32" s="11">
        <v>120</v>
      </c>
      <c r="AL32" s="10">
        <v>0.88900000000000001</v>
      </c>
      <c r="AM32" s="155">
        <v>323</v>
      </c>
      <c r="AN32" s="10">
        <v>124.477</v>
      </c>
      <c r="AO32" s="109"/>
      <c r="AP32" s="10"/>
      <c r="AQ32" s="11">
        <v>5</v>
      </c>
      <c r="AR32" s="32">
        <v>125.364</v>
      </c>
      <c r="AS32" s="27">
        <v>7</v>
      </c>
      <c r="AT32" s="10">
        <v>55.290999999999997</v>
      </c>
      <c r="AU32" s="11">
        <v>296</v>
      </c>
      <c r="AV32" s="208">
        <v>55.802999999999997</v>
      </c>
      <c r="AW32" s="109">
        <v>893</v>
      </c>
      <c r="AX32" s="10">
        <v>1695.559</v>
      </c>
      <c r="AY32" s="27"/>
      <c r="AZ32" s="132">
        <v>47.96</v>
      </c>
    </row>
    <row r="33" spans="2:52" hidden="1" x14ac:dyDescent="0.15">
      <c r="B33" s="144"/>
      <c r="C33" s="3" t="s">
        <v>10</v>
      </c>
      <c r="D33" s="12">
        <f t="shared" si="11"/>
        <v>716</v>
      </c>
      <c r="E33" s="38">
        <f t="shared" si="12"/>
        <v>1510.296</v>
      </c>
      <c r="F33" s="148">
        <f t="shared" si="15"/>
        <v>-8.0696585852806493</v>
      </c>
      <c r="G33" s="133"/>
      <c r="H33" s="13"/>
      <c r="I33" s="14">
        <v>1</v>
      </c>
      <c r="J33" s="13">
        <v>131.584</v>
      </c>
      <c r="K33" s="14"/>
      <c r="L33" s="13"/>
      <c r="M33" s="16">
        <v>1</v>
      </c>
      <c r="N33" s="17">
        <v>76.215999999999994</v>
      </c>
      <c r="O33" s="14">
        <v>1</v>
      </c>
      <c r="P33" s="13">
        <v>96.584000000000003</v>
      </c>
      <c r="Q33" s="14"/>
      <c r="R33" s="13"/>
      <c r="S33" s="14">
        <v>14</v>
      </c>
      <c r="T33" s="13">
        <v>279.49</v>
      </c>
      <c r="U33" s="14">
        <v>182</v>
      </c>
      <c r="V33" s="13">
        <v>9.8819999999999997</v>
      </c>
      <c r="W33" s="14"/>
      <c r="X33" s="13"/>
      <c r="Y33" s="14">
        <v>3</v>
      </c>
      <c r="Z33" s="13">
        <v>28.030999999999999</v>
      </c>
      <c r="AA33" s="14"/>
      <c r="AB33" s="13"/>
      <c r="AC33" s="14">
        <v>4</v>
      </c>
      <c r="AD33" s="13">
        <v>4.0289999999999999</v>
      </c>
      <c r="AE33" s="14">
        <v>219</v>
      </c>
      <c r="AF33" s="13">
        <v>64.287000000000006</v>
      </c>
      <c r="AG33" s="14">
        <v>7</v>
      </c>
      <c r="AH33" s="13">
        <v>448.90699999999998</v>
      </c>
      <c r="AI33" s="14">
        <v>3</v>
      </c>
      <c r="AJ33" s="13">
        <v>21.689</v>
      </c>
      <c r="AK33" s="14">
        <v>12</v>
      </c>
      <c r="AL33" s="13">
        <v>38.78</v>
      </c>
      <c r="AM33" s="157">
        <v>138</v>
      </c>
      <c r="AN33" s="13">
        <v>166.46700000000001</v>
      </c>
      <c r="AO33" s="110"/>
      <c r="AP33" s="13"/>
      <c r="AQ33" s="14">
        <v>18</v>
      </c>
      <c r="AR33" s="33">
        <v>11.994999999999999</v>
      </c>
      <c r="AS33" s="28">
        <v>1</v>
      </c>
      <c r="AT33" s="13">
        <v>65.894000000000005</v>
      </c>
      <c r="AU33" s="14">
        <v>112</v>
      </c>
      <c r="AV33" s="170">
        <v>66.460999999999999</v>
      </c>
      <c r="AW33" s="110">
        <v>983</v>
      </c>
      <c r="AX33" s="13">
        <v>1099.701</v>
      </c>
      <c r="AY33" s="28"/>
      <c r="AZ33" s="134">
        <v>18.529</v>
      </c>
    </row>
    <row r="34" spans="2:52" hidden="1" x14ac:dyDescent="0.15">
      <c r="B34" s="144"/>
      <c r="C34" s="40" t="s">
        <v>11</v>
      </c>
      <c r="D34" s="12">
        <f t="shared" si="11"/>
        <v>852</v>
      </c>
      <c r="E34" s="38">
        <f t="shared" si="12"/>
        <v>8748.5059999999994</v>
      </c>
      <c r="F34" s="146">
        <f>+E34/SUM(E20)*100-100</f>
        <v>784.49692344711434</v>
      </c>
      <c r="G34" s="131"/>
      <c r="H34" s="10"/>
      <c r="I34" s="11">
        <v>17</v>
      </c>
      <c r="J34" s="10">
        <v>531.47199999999998</v>
      </c>
      <c r="K34" s="11">
        <v>4</v>
      </c>
      <c r="L34" s="10">
        <v>122.535</v>
      </c>
      <c r="M34" s="16">
        <v>59</v>
      </c>
      <c r="N34" s="17">
        <v>864.42499999999995</v>
      </c>
      <c r="O34" s="11"/>
      <c r="P34" s="10"/>
      <c r="Q34" s="11"/>
      <c r="R34" s="10"/>
      <c r="S34" s="11">
        <v>22</v>
      </c>
      <c r="T34" s="10">
        <v>283.99400000000003</v>
      </c>
      <c r="U34" s="11">
        <v>184</v>
      </c>
      <c r="V34" s="10">
        <v>324.56900000000002</v>
      </c>
      <c r="W34" s="11"/>
      <c r="X34" s="10"/>
      <c r="Y34" s="11">
        <v>34</v>
      </c>
      <c r="Z34" s="10">
        <v>28.975999999999999</v>
      </c>
      <c r="AA34" s="11">
        <v>29</v>
      </c>
      <c r="AB34" s="10">
        <v>734.43399999999997</v>
      </c>
      <c r="AC34" s="11">
        <v>7</v>
      </c>
      <c r="AD34" s="10">
        <v>1.893</v>
      </c>
      <c r="AE34" s="11">
        <v>44</v>
      </c>
      <c r="AF34" s="10">
        <v>142.11099999999999</v>
      </c>
      <c r="AG34" s="11">
        <v>228</v>
      </c>
      <c r="AH34" s="10">
        <v>3456.6559999999999</v>
      </c>
      <c r="AI34" s="11">
        <v>35</v>
      </c>
      <c r="AJ34" s="10">
        <v>297.99400000000003</v>
      </c>
      <c r="AK34" s="11">
        <v>21</v>
      </c>
      <c r="AL34" s="10">
        <v>63.953000000000003</v>
      </c>
      <c r="AM34" s="155">
        <v>73</v>
      </c>
      <c r="AN34" s="10">
        <v>725.86099999999999</v>
      </c>
      <c r="AO34" s="109">
        <v>3</v>
      </c>
      <c r="AP34" s="10">
        <v>235.42</v>
      </c>
      <c r="AQ34" s="11">
        <v>16</v>
      </c>
      <c r="AR34" s="32">
        <v>215.048</v>
      </c>
      <c r="AS34" s="27">
        <v>23</v>
      </c>
      <c r="AT34" s="10">
        <v>274.09199999999998</v>
      </c>
      <c r="AU34" s="11">
        <v>53</v>
      </c>
      <c r="AV34" s="170">
        <v>445.07299999999998</v>
      </c>
      <c r="AW34" s="109">
        <v>1019</v>
      </c>
      <c r="AX34" s="10">
        <v>7645.1059999999998</v>
      </c>
      <c r="AY34" s="27"/>
      <c r="AZ34" s="132">
        <v>63.201000000000001</v>
      </c>
    </row>
    <row r="35" spans="2:52" hidden="1" x14ac:dyDescent="0.15">
      <c r="B35" s="144"/>
      <c r="C35" s="40" t="s">
        <v>12</v>
      </c>
      <c r="D35" s="12">
        <f>G35+I35+K35+M35+O35+Q35+S35+U35+W35+Y35+AK35+AU35+AA35+AC35+AE35+AG35+AI35+AM35+AO35+AQ35+AS35</f>
        <v>1012</v>
      </c>
      <c r="E35" s="38">
        <f>H35+J35+L35+N35+P35+R35+T35+V35+X35+Z35+AL35+AV35+AB35+AD35+AF35+AH35+AJ35+AN35+AP35+AR35+AT35</f>
        <v>1721.838</v>
      </c>
      <c r="F35" s="146">
        <f>+E35/SUM(E21)*100-100</f>
        <v>-2.5535963200051839</v>
      </c>
      <c r="G35" s="131">
        <v>1</v>
      </c>
      <c r="H35" s="10">
        <v>23.303000000000001</v>
      </c>
      <c r="I35" s="11">
        <v>3</v>
      </c>
      <c r="J35" s="10">
        <v>49.042000000000002</v>
      </c>
      <c r="K35" s="11"/>
      <c r="L35" s="10"/>
      <c r="M35" s="16">
        <v>1</v>
      </c>
      <c r="N35" s="17">
        <v>5.5439999999999996</v>
      </c>
      <c r="O35" s="11">
        <v>1</v>
      </c>
      <c r="P35" s="10">
        <v>68.78</v>
      </c>
      <c r="Q35" s="11">
        <v>1</v>
      </c>
      <c r="R35" s="10">
        <v>246.19200000000001</v>
      </c>
      <c r="S35" s="11">
        <v>14</v>
      </c>
      <c r="T35" s="10">
        <v>242.041</v>
      </c>
      <c r="U35" s="11">
        <v>140</v>
      </c>
      <c r="V35" s="10">
        <v>7.7240000000000002</v>
      </c>
      <c r="W35" s="11"/>
      <c r="X35" s="10"/>
      <c r="Y35" s="11">
        <v>13</v>
      </c>
      <c r="Z35" s="10">
        <v>14.207000000000001</v>
      </c>
      <c r="AA35" s="11">
        <v>3</v>
      </c>
      <c r="AB35" s="10">
        <v>321.03199999999998</v>
      </c>
      <c r="AC35" s="11">
        <v>10</v>
      </c>
      <c r="AD35" s="10">
        <v>5.0720000000000001</v>
      </c>
      <c r="AE35" s="11">
        <v>338</v>
      </c>
      <c r="AF35" s="10">
        <v>76.323999999999998</v>
      </c>
      <c r="AG35" s="11">
        <v>11</v>
      </c>
      <c r="AH35" s="10">
        <v>232.047</v>
      </c>
      <c r="AI35" s="11">
        <v>5</v>
      </c>
      <c r="AJ35" s="10">
        <v>201.541</v>
      </c>
      <c r="AK35" s="11">
        <v>3</v>
      </c>
      <c r="AL35" s="10">
        <v>3.1469999999999998</v>
      </c>
      <c r="AM35" s="155">
        <v>385</v>
      </c>
      <c r="AN35" s="10">
        <v>15.135999999999999</v>
      </c>
      <c r="AO35" s="109">
        <v>1</v>
      </c>
      <c r="AP35" s="10">
        <v>23</v>
      </c>
      <c r="AQ35" s="11">
        <v>2</v>
      </c>
      <c r="AR35" s="32">
        <v>10.351000000000001</v>
      </c>
      <c r="AS35" s="27">
        <v>3</v>
      </c>
      <c r="AT35" s="10">
        <v>117.705</v>
      </c>
      <c r="AU35" s="11">
        <v>77</v>
      </c>
      <c r="AV35" s="170">
        <v>59.65</v>
      </c>
      <c r="AW35" s="109">
        <v>1370</v>
      </c>
      <c r="AX35" s="10">
        <v>1347.4090000000001</v>
      </c>
      <c r="AY35" s="161"/>
      <c r="AZ35" s="165">
        <v>11.19</v>
      </c>
    </row>
    <row r="36" spans="2:52" hidden="1" x14ac:dyDescent="0.15">
      <c r="B36" s="151" t="s">
        <v>28</v>
      </c>
      <c r="C36" s="36" t="s">
        <v>15</v>
      </c>
      <c r="D36" s="52">
        <f>SUM(D24:D35)</f>
        <v>19966</v>
      </c>
      <c r="E36" s="56">
        <f>SUM(E24:E35)</f>
        <v>27956.922999999999</v>
      </c>
      <c r="F36" s="152">
        <f>+E36/SUM(E22)*100-100</f>
        <v>73.436391282311178</v>
      </c>
      <c r="G36" s="139">
        <f>SUM(G24:G35)</f>
        <v>3</v>
      </c>
      <c r="H36" s="26">
        <f t="shared" ref="H36:L36" si="16">SUM(H24:H35)</f>
        <v>427.91699999999997</v>
      </c>
      <c r="I36" s="53">
        <f t="shared" si="16"/>
        <v>51</v>
      </c>
      <c r="J36" s="24">
        <f t="shared" si="16"/>
        <v>1290.4649999999999</v>
      </c>
      <c r="K36" s="54">
        <f t="shared" si="16"/>
        <v>11</v>
      </c>
      <c r="L36" s="26">
        <f t="shared" si="16"/>
        <v>152.14599999999999</v>
      </c>
      <c r="M36" s="53">
        <f>SUM(M24:M35)</f>
        <v>73</v>
      </c>
      <c r="N36" s="24">
        <f t="shared" ref="N36:Z36" si="17">SUM(N24:N35)</f>
        <v>1398.17</v>
      </c>
      <c r="O36" s="54">
        <f t="shared" si="17"/>
        <v>8</v>
      </c>
      <c r="P36" s="26">
        <f t="shared" si="17"/>
        <v>607.58600000000001</v>
      </c>
      <c r="Q36" s="55">
        <f t="shared" si="17"/>
        <v>17</v>
      </c>
      <c r="R36" s="47">
        <f t="shared" si="17"/>
        <v>653.32799999999997</v>
      </c>
      <c r="S36" s="54">
        <f t="shared" si="17"/>
        <v>111</v>
      </c>
      <c r="T36" s="26">
        <f t="shared" si="17"/>
        <v>2072.556</v>
      </c>
      <c r="U36" s="55">
        <f t="shared" si="17"/>
        <v>4262</v>
      </c>
      <c r="V36" s="47">
        <f t="shared" si="17"/>
        <v>640.80700000000013</v>
      </c>
      <c r="W36" s="55">
        <f t="shared" si="17"/>
        <v>4</v>
      </c>
      <c r="X36" s="47">
        <f t="shared" si="17"/>
        <v>18.193999999999999</v>
      </c>
      <c r="Y36" s="54">
        <f t="shared" si="17"/>
        <v>557</v>
      </c>
      <c r="Z36" s="26">
        <f t="shared" si="17"/>
        <v>149.98999999999998</v>
      </c>
      <c r="AA36" s="23">
        <f t="shared" ref="AA36:AD36" si="18">SUM(AA24:AA35)</f>
        <v>69</v>
      </c>
      <c r="AB36" s="26">
        <f t="shared" si="18"/>
        <v>4779.643</v>
      </c>
      <c r="AC36" s="55">
        <f t="shared" si="18"/>
        <v>128</v>
      </c>
      <c r="AD36" s="47">
        <f t="shared" si="18"/>
        <v>91.109000000000009</v>
      </c>
      <c r="AE36" s="54">
        <f t="shared" ref="AE36:AH36" si="19">SUM(AE24:AE35)</f>
        <v>4058</v>
      </c>
      <c r="AF36" s="26">
        <f t="shared" si="19"/>
        <v>1776.5910000000003</v>
      </c>
      <c r="AG36" s="55">
        <f t="shared" si="19"/>
        <v>342</v>
      </c>
      <c r="AH36" s="47">
        <f t="shared" si="19"/>
        <v>6186.6549999999997</v>
      </c>
      <c r="AI36" s="54">
        <f t="shared" ref="AI36:AL36" si="20">SUM(AI24:AI35)</f>
        <v>128</v>
      </c>
      <c r="AJ36" s="26">
        <f t="shared" si="20"/>
        <v>1303.5930000000001</v>
      </c>
      <c r="AK36" s="23">
        <f t="shared" si="20"/>
        <v>548</v>
      </c>
      <c r="AL36" s="22">
        <f t="shared" si="20"/>
        <v>204.89699999999999</v>
      </c>
      <c r="AM36" s="158">
        <f t="shared" ref="AM36:AQ36" si="21">SUM(AM24:AM35)</f>
        <v>3002</v>
      </c>
      <c r="AN36" s="22">
        <f t="shared" si="21"/>
        <v>2276.4920000000002</v>
      </c>
      <c r="AO36" s="113">
        <f t="shared" si="21"/>
        <v>167</v>
      </c>
      <c r="AP36" s="26">
        <f t="shared" si="21"/>
        <v>683.87699999999995</v>
      </c>
      <c r="AQ36" s="23">
        <f t="shared" si="21"/>
        <v>73</v>
      </c>
      <c r="AR36" s="24">
        <f t="shared" ref="AR36:AT36" si="22">SUM(AR24:AR35)</f>
        <v>626.20799999999997</v>
      </c>
      <c r="AS36" s="23">
        <f t="shared" si="22"/>
        <v>112</v>
      </c>
      <c r="AT36" s="26">
        <f t="shared" si="22"/>
        <v>1177.056</v>
      </c>
      <c r="AU36" s="23">
        <f t="shared" ref="AU36" si="23">SUM(AU24:AU35)</f>
        <v>6242</v>
      </c>
      <c r="AV36" s="174">
        <f t="shared" ref="AV36:AX36" si="24">SUM(AV24:AV35)</f>
        <v>1439.643</v>
      </c>
      <c r="AW36" s="113">
        <f t="shared" si="24"/>
        <v>11109</v>
      </c>
      <c r="AX36" s="26">
        <f t="shared" si="24"/>
        <v>23812.198999999997</v>
      </c>
      <c r="AY36" s="159">
        <f t="shared" ref="AY36:AZ36" si="25">SUM(AY24:AY35)</f>
        <v>0</v>
      </c>
      <c r="AZ36" s="166">
        <f t="shared" si="25"/>
        <v>360.72400000000005</v>
      </c>
    </row>
    <row r="37" spans="2:52" s="121" customFormat="1" ht="15" hidden="1" thickBot="1" x14ac:dyDescent="0.2">
      <c r="B37" s="153" t="s">
        <v>20</v>
      </c>
      <c r="C37" s="122"/>
      <c r="D37" s="123">
        <f>D36/SUM(D10:D21)-1</f>
        <v>5.595515125872641E-2</v>
      </c>
      <c r="E37" s="124">
        <f t="shared" ref="E37" si="26">E36/SUM(E10:E21)-1</f>
        <v>0.73436391282311186</v>
      </c>
      <c r="F37" s="141" t="e">
        <f>F36/SUM(F10:F21)-1</f>
        <v>#DIV/0!</v>
      </c>
      <c r="G37" s="140">
        <f t="shared" ref="G37:Z37" si="27">G36/SUM(G10:G21)-1</f>
        <v>-0.7</v>
      </c>
      <c r="H37" s="125">
        <f t="shared" si="27"/>
        <v>-0.27407345833679686</v>
      </c>
      <c r="I37" s="126">
        <f t="shared" si="27"/>
        <v>-0.28169014084507038</v>
      </c>
      <c r="J37" s="125">
        <f t="shared" si="27"/>
        <v>-0.24146827041258068</v>
      </c>
      <c r="K37" s="126">
        <f t="shared" si="27"/>
        <v>-0.3529411764705882</v>
      </c>
      <c r="L37" s="125">
        <f t="shared" si="27"/>
        <v>-0.24611527331827021</v>
      </c>
      <c r="M37" s="126">
        <f t="shared" si="27"/>
        <v>3.2941176470588234</v>
      </c>
      <c r="N37" s="125">
        <f t="shared" si="27"/>
        <v>3.4823484906773361</v>
      </c>
      <c r="O37" s="126">
        <f t="shared" si="27"/>
        <v>0</v>
      </c>
      <c r="P37" s="125">
        <f t="shared" si="27"/>
        <v>0.17484883817611929</v>
      </c>
      <c r="Q37" s="126">
        <f t="shared" si="27"/>
        <v>0.21428571428571419</v>
      </c>
      <c r="R37" s="125">
        <f t="shared" si="27"/>
        <v>0.70854287126460225</v>
      </c>
      <c r="S37" s="126">
        <f t="shared" si="27"/>
        <v>0.23333333333333339</v>
      </c>
      <c r="T37" s="125">
        <f t="shared" si="27"/>
        <v>0.63645666369256748</v>
      </c>
      <c r="U37" s="126">
        <f t="shared" si="27"/>
        <v>-0.18927144759368464</v>
      </c>
      <c r="V37" s="125">
        <f t="shared" si="27"/>
        <v>1.2383064783734041</v>
      </c>
      <c r="W37" s="126">
        <f t="shared" si="27"/>
        <v>1</v>
      </c>
      <c r="X37" s="125">
        <f t="shared" si="27"/>
        <v>0.18388859968766269</v>
      </c>
      <c r="Y37" s="126">
        <f t="shared" si="27"/>
        <v>-9.7244732576985404E-2</v>
      </c>
      <c r="Z37" s="125">
        <f t="shared" si="27"/>
        <v>-0.61572260495955855</v>
      </c>
      <c r="AA37" s="126">
        <f t="shared" ref="AA37:AD37" si="28">AA36/SUM(AA10:AA21)-1</f>
        <v>1.875</v>
      </c>
      <c r="AB37" s="125">
        <f t="shared" si="28"/>
        <v>2.0178476719165146</v>
      </c>
      <c r="AC37" s="126">
        <f t="shared" si="28"/>
        <v>-7.7519379844961378E-3</v>
      </c>
      <c r="AD37" s="125">
        <f t="shared" si="28"/>
        <v>0.19801446416831081</v>
      </c>
      <c r="AE37" s="126">
        <f t="shared" ref="AE37:AH37" si="29">AE36/SUM(AE10:AE21)-1</f>
        <v>-0.23879197148752584</v>
      </c>
      <c r="AF37" s="125">
        <f t="shared" si="29"/>
        <v>0.6128101311787939</v>
      </c>
      <c r="AG37" s="126">
        <f t="shared" si="29"/>
        <v>2.5625</v>
      </c>
      <c r="AH37" s="125">
        <f t="shared" si="29"/>
        <v>1.9347525481875101</v>
      </c>
      <c r="AI37" s="126">
        <f t="shared" ref="AI37:AL37" si="30">AI36/SUM(AI10:AI21)-1</f>
        <v>1.1333333333333333</v>
      </c>
      <c r="AJ37" s="125">
        <f t="shared" si="30"/>
        <v>1.206786633261105</v>
      </c>
      <c r="AK37" s="126">
        <f t="shared" si="30"/>
        <v>0.14166666666666661</v>
      </c>
      <c r="AL37" s="125">
        <f t="shared" si="30"/>
        <v>0.19160802558883394</v>
      </c>
      <c r="AM37" s="126">
        <f t="shared" ref="AM37:AN37" si="31">AM36/SUM(AM10:AM21)-1</f>
        <v>0.61311123052122518</v>
      </c>
      <c r="AN37" s="125">
        <f t="shared" si="31"/>
        <v>0.66633508202145131</v>
      </c>
      <c r="AO37" s="128">
        <f t="shared" ref="AO37:AZ37" si="32">AO36/SUM(AO10:AO19)-1</f>
        <v>6.9523809523809526</v>
      </c>
      <c r="AP37" s="124">
        <f t="shared" si="32"/>
        <v>3.9573547320807236</v>
      </c>
      <c r="AQ37" s="127">
        <f t="shared" si="32"/>
        <v>1.0277777777777777</v>
      </c>
      <c r="AR37" s="178">
        <f t="shared" si="32"/>
        <v>3.0807538415420908</v>
      </c>
      <c r="AS37" s="127">
        <f t="shared" si="32"/>
        <v>1.3829787234042552</v>
      </c>
      <c r="AT37" s="124">
        <f t="shared" si="32"/>
        <v>0.72423006609478269</v>
      </c>
      <c r="AU37" s="127">
        <f t="shared" si="32"/>
        <v>0.35137475644078808</v>
      </c>
      <c r="AV37" s="179">
        <f t="shared" si="32"/>
        <v>-0.246790610800248</v>
      </c>
      <c r="AW37" s="128">
        <f t="shared" si="32"/>
        <v>7.9847563741948235E-3</v>
      </c>
      <c r="AX37" s="124">
        <f t="shared" si="32"/>
        <v>0.8645735935456158</v>
      </c>
      <c r="AY37" s="127" t="e">
        <f t="shared" si="32"/>
        <v>#DIV/0!</v>
      </c>
      <c r="AZ37" s="141">
        <f t="shared" si="32"/>
        <v>0.20676169798507305</v>
      </c>
    </row>
    <row r="38" spans="2:52" hidden="1" x14ac:dyDescent="0.15">
      <c r="B38" s="144" t="s">
        <v>75</v>
      </c>
      <c r="C38" s="40" t="s">
        <v>1</v>
      </c>
      <c r="D38" s="12">
        <f>G38+I38+K38+M38+O38+Q38+S38+U38+W38+Y38+AK38+AU38+AA38+AC38+AE38+AG38+AI38+AM38+AO38+AQ38+AS38</f>
        <v>1669</v>
      </c>
      <c r="E38" s="38">
        <f>H38+J38+L38+N38+P38+R38+T38+V38+X38+Z38+AL38+AV38+AB38+AD38+AF38+AH38+AJ38+AN38+AP38+AR38+AT38</f>
        <v>1372.4499999999998</v>
      </c>
      <c r="F38" s="145">
        <f>+E38/SUM(E24)*100-100</f>
        <v>30.121128459120087</v>
      </c>
      <c r="G38" s="131"/>
      <c r="H38" s="10"/>
      <c r="I38" s="11">
        <v>2</v>
      </c>
      <c r="J38" s="10">
        <v>158.36600000000001</v>
      </c>
      <c r="K38" s="11"/>
      <c r="L38" s="10"/>
      <c r="M38" s="16">
        <v>2</v>
      </c>
      <c r="N38" s="17">
        <v>39.655000000000001</v>
      </c>
      <c r="O38" s="16"/>
      <c r="P38" s="17"/>
      <c r="Q38" s="11">
        <v>4</v>
      </c>
      <c r="R38" s="10">
        <v>15.808</v>
      </c>
      <c r="S38" s="11">
        <v>3</v>
      </c>
      <c r="T38" s="10">
        <v>24.972999999999999</v>
      </c>
      <c r="U38" s="11">
        <v>329</v>
      </c>
      <c r="V38" s="10">
        <v>28.085999999999999</v>
      </c>
      <c r="W38" s="11"/>
      <c r="X38" s="10"/>
      <c r="Y38" s="11">
        <v>7</v>
      </c>
      <c r="Z38" s="10">
        <v>7.1669999999999998</v>
      </c>
      <c r="AA38" s="11">
        <v>4</v>
      </c>
      <c r="AB38" s="10">
        <v>16.405999999999999</v>
      </c>
      <c r="AC38" s="11">
        <v>12</v>
      </c>
      <c r="AD38" s="10">
        <v>2.8330000000000002</v>
      </c>
      <c r="AE38" s="11">
        <v>624</v>
      </c>
      <c r="AF38" s="10">
        <v>57.994999999999997</v>
      </c>
      <c r="AG38" s="11">
        <v>12</v>
      </c>
      <c r="AH38" s="10">
        <v>168.89099999999999</v>
      </c>
      <c r="AI38" s="11">
        <v>6</v>
      </c>
      <c r="AJ38" s="10">
        <v>122.724</v>
      </c>
      <c r="AK38" s="11">
        <v>2</v>
      </c>
      <c r="AL38" s="10">
        <v>1.1120000000000001</v>
      </c>
      <c r="AM38" s="11">
        <v>276</v>
      </c>
      <c r="AN38" s="10">
        <v>404.38</v>
      </c>
      <c r="AO38" s="109">
        <v>2</v>
      </c>
      <c r="AP38" s="10">
        <v>120.29900000000001</v>
      </c>
      <c r="AQ38" s="11">
        <v>5</v>
      </c>
      <c r="AR38" s="32">
        <v>24.925000000000001</v>
      </c>
      <c r="AS38" s="27">
        <v>7</v>
      </c>
      <c r="AT38" s="10">
        <v>51.253</v>
      </c>
      <c r="AU38" s="11">
        <v>372</v>
      </c>
      <c r="AV38" s="170">
        <v>127.577</v>
      </c>
      <c r="AW38" s="109">
        <v>1862</v>
      </c>
      <c r="AX38" s="10">
        <v>1251.0150000000001</v>
      </c>
      <c r="AY38" s="27"/>
      <c r="AZ38" s="132">
        <v>29.8</v>
      </c>
    </row>
    <row r="39" spans="2:52" hidden="1" x14ac:dyDescent="0.15">
      <c r="B39" s="144"/>
      <c r="C39" s="40" t="s">
        <v>2</v>
      </c>
      <c r="D39" s="12">
        <f>G39+I39+K39+M39+O39+Q39+S39+U39+W39+Y39+AK39+AU39+AA39+AC39+AE39+AG39+AI39+AM39+AO39+AQ39+AS39</f>
        <v>1085</v>
      </c>
      <c r="E39" s="38">
        <f>H39+J39+L39+N39+P39+R39+T39+V39+X39+Z39+AL39+AV39+AB39+AD39+AF39+AH39+AJ39+AN39+AP39+AR39+AT39</f>
        <v>3100.7050000000004</v>
      </c>
      <c r="F39" s="146">
        <f>+E39/SUM(E25)*100-100</f>
        <v>111.38441673893004</v>
      </c>
      <c r="G39" s="131"/>
      <c r="H39" s="10"/>
      <c r="I39" s="11">
        <v>1</v>
      </c>
      <c r="J39" s="10">
        <v>0.93600000000000005</v>
      </c>
      <c r="K39" s="11"/>
      <c r="L39" s="10"/>
      <c r="M39" s="16"/>
      <c r="N39" s="17"/>
      <c r="O39" s="16"/>
      <c r="P39" s="17"/>
      <c r="Q39" s="11"/>
      <c r="R39" s="10"/>
      <c r="S39" s="11">
        <v>6</v>
      </c>
      <c r="T39" s="35">
        <v>2160.4209999999998</v>
      </c>
      <c r="U39" s="11">
        <v>414</v>
      </c>
      <c r="V39" s="10">
        <v>22.643999999999998</v>
      </c>
      <c r="W39" s="11">
        <v>4</v>
      </c>
      <c r="X39" s="10">
        <v>22.442</v>
      </c>
      <c r="Y39" s="11">
        <v>3</v>
      </c>
      <c r="Z39" s="10">
        <v>2.0699999999999998</v>
      </c>
      <c r="AA39" s="11">
        <v>2</v>
      </c>
      <c r="AB39" s="10">
        <v>218.05</v>
      </c>
      <c r="AC39" s="11">
        <v>2</v>
      </c>
      <c r="AD39" s="10">
        <v>1.2470000000000001</v>
      </c>
      <c r="AE39" s="11">
        <v>198</v>
      </c>
      <c r="AF39" s="10">
        <v>10.736000000000001</v>
      </c>
      <c r="AG39" s="11">
        <v>12</v>
      </c>
      <c r="AH39" s="10">
        <v>313.62099999999998</v>
      </c>
      <c r="AI39" s="11">
        <v>3</v>
      </c>
      <c r="AJ39" s="10">
        <v>102.764</v>
      </c>
      <c r="AK39" s="11">
        <v>6</v>
      </c>
      <c r="AL39" s="10">
        <v>6.1340000000000003</v>
      </c>
      <c r="AM39" s="155">
        <v>90</v>
      </c>
      <c r="AN39" s="10">
        <v>38.787999999999997</v>
      </c>
      <c r="AO39" s="109">
        <v>2</v>
      </c>
      <c r="AP39" s="10">
        <v>7.2859999999999996</v>
      </c>
      <c r="AQ39" s="11">
        <v>10</v>
      </c>
      <c r="AR39" s="32">
        <v>33.69</v>
      </c>
      <c r="AS39" s="27">
        <v>6</v>
      </c>
      <c r="AT39" s="10">
        <v>123.116</v>
      </c>
      <c r="AU39" s="11">
        <v>326</v>
      </c>
      <c r="AV39" s="170">
        <v>36.76</v>
      </c>
      <c r="AW39" s="109">
        <v>1714</v>
      </c>
      <c r="AX39" s="10">
        <v>1362.5989999999999</v>
      </c>
      <c r="AY39" s="27"/>
      <c r="AZ39" s="132">
        <v>14.85</v>
      </c>
    </row>
    <row r="40" spans="2:52" hidden="1" x14ac:dyDescent="0.15">
      <c r="B40" s="144"/>
      <c r="C40" s="40" t="s">
        <v>3</v>
      </c>
      <c r="D40" s="12">
        <f t="shared" ref="D40:D48" si="33">G40+I40+K40+M40+O40+Q40+S40+U40+W40+Y40+AK40+AU40+AA40+AC40+AE40+AG40+AI40+AM40+AO40+AQ40+AS40</f>
        <v>1223</v>
      </c>
      <c r="E40" s="38">
        <f t="shared" ref="E40:E48" si="34">H40+J40+L40+N40+P40+R40+T40+V40+X40+Z40+AL40+AV40+AB40+AD40+AF40+AH40+AJ40+AN40+AP40+AR40+AT40</f>
        <v>1085.3210000000001</v>
      </c>
      <c r="F40" s="147">
        <f t="shared" ref="F40:F41" si="35">+E40/SUM(E26)*100-100</f>
        <v>-44.660925342388921</v>
      </c>
      <c r="G40" s="131"/>
      <c r="H40" s="10"/>
      <c r="I40" s="11">
        <v>47</v>
      </c>
      <c r="J40" s="10">
        <v>151.71299999999999</v>
      </c>
      <c r="K40" s="11">
        <v>2</v>
      </c>
      <c r="L40" s="10">
        <v>11.932</v>
      </c>
      <c r="M40" s="18">
        <v>2</v>
      </c>
      <c r="N40" s="19">
        <v>56.722999999999999</v>
      </c>
      <c r="O40" s="11"/>
      <c r="P40" s="10"/>
      <c r="Q40" s="11"/>
      <c r="R40" s="10"/>
      <c r="S40" s="11">
        <v>2</v>
      </c>
      <c r="T40" s="10">
        <v>73.564999999999998</v>
      </c>
      <c r="U40" s="11">
        <v>284</v>
      </c>
      <c r="V40" s="10">
        <v>78.355000000000004</v>
      </c>
      <c r="W40" s="11"/>
      <c r="X40" s="10"/>
      <c r="Y40" s="50">
        <v>3</v>
      </c>
      <c r="Z40" s="51">
        <v>1.1859999999999999</v>
      </c>
      <c r="AA40" s="11">
        <v>2</v>
      </c>
      <c r="AB40" s="10">
        <v>83.665999999999997</v>
      </c>
      <c r="AC40" s="11">
        <v>2</v>
      </c>
      <c r="AD40" s="10">
        <v>0.246</v>
      </c>
      <c r="AE40" s="50">
        <v>352</v>
      </c>
      <c r="AF40" s="51">
        <v>75.861000000000004</v>
      </c>
      <c r="AG40" s="11">
        <v>13</v>
      </c>
      <c r="AH40" s="10">
        <v>221.517</v>
      </c>
      <c r="AI40" s="50">
        <v>5</v>
      </c>
      <c r="AJ40" s="51">
        <v>47.344999999999999</v>
      </c>
      <c r="AK40" s="50">
        <v>2</v>
      </c>
      <c r="AL40" s="51">
        <v>16.788</v>
      </c>
      <c r="AM40" s="156">
        <v>385</v>
      </c>
      <c r="AN40" s="51">
        <v>85.555999999999997</v>
      </c>
      <c r="AO40" s="109"/>
      <c r="AP40" s="10"/>
      <c r="AQ40" s="11">
        <v>10</v>
      </c>
      <c r="AR40" s="32">
        <v>43.835999999999999</v>
      </c>
      <c r="AS40" s="27">
        <v>5</v>
      </c>
      <c r="AT40" s="10">
        <v>23.03</v>
      </c>
      <c r="AU40" s="11">
        <v>107</v>
      </c>
      <c r="AV40" s="170">
        <v>114.002</v>
      </c>
      <c r="AW40" s="109">
        <v>931</v>
      </c>
      <c r="AX40" s="10">
        <v>943.178</v>
      </c>
      <c r="AY40" s="27"/>
      <c r="AZ40" s="132">
        <v>6.5449999999999999</v>
      </c>
    </row>
    <row r="41" spans="2:52" hidden="1" x14ac:dyDescent="0.15">
      <c r="B41" s="144"/>
      <c r="C41" s="3" t="s">
        <v>4</v>
      </c>
      <c r="D41" s="15">
        <f t="shared" si="33"/>
        <v>1108</v>
      </c>
      <c r="E41" s="46">
        <f t="shared" si="34"/>
        <v>1570.5040000000001</v>
      </c>
      <c r="F41" s="148">
        <f t="shared" si="35"/>
        <v>-6.4792087226301049</v>
      </c>
      <c r="G41" s="133">
        <v>2</v>
      </c>
      <c r="H41" s="13">
        <v>365.02300000000002</v>
      </c>
      <c r="I41" s="14"/>
      <c r="J41" s="13"/>
      <c r="K41" s="14"/>
      <c r="L41" s="49"/>
      <c r="M41" s="16">
        <v>2</v>
      </c>
      <c r="N41" s="17">
        <v>39.871000000000002</v>
      </c>
      <c r="O41" s="14"/>
      <c r="P41" s="13"/>
      <c r="Q41" s="14"/>
      <c r="R41" s="13"/>
      <c r="S41" s="14">
        <v>8</v>
      </c>
      <c r="T41" s="13">
        <v>86.144999999999996</v>
      </c>
      <c r="U41" s="14">
        <v>405</v>
      </c>
      <c r="V41" s="13">
        <v>22.344000000000001</v>
      </c>
      <c r="W41" s="14">
        <v>1</v>
      </c>
      <c r="X41" s="13">
        <v>2.42</v>
      </c>
      <c r="Y41" s="11">
        <v>2</v>
      </c>
      <c r="Z41" s="10">
        <v>19.050999999999998</v>
      </c>
      <c r="AA41" s="14">
        <v>3</v>
      </c>
      <c r="AB41" s="13">
        <v>418.26900000000001</v>
      </c>
      <c r="AC41" s="14">
        <v>4</v>
      </c>
      <c r="AD41" s="13">
        <v>3.0950000000000002</v>
      </c>
      <c r="AE41" s="11">
        <v>320</v>
      </c>
      <c r="AF41" s="10">
        <v>43.643999999999998</v>
      </c>
      <c r="AG41" s="14">
        <v>7</v>
      </c>
      <c r="AH41" s="13">
        <v>79.263000000000005</v>
      </c>
      <c r="AI41" s="11"/>
      <c r="AJ41" s="10"/>
      <c r="AK41" s="11">
        <v>1</v>
      </c>
      <c r="AL41" s="10">
        <v>1.224</v>
      </c>
      <c r="AM41" s="155">
        <v>174</v>
      </c>
      <c r="AN41" s="10">
        <v>69.180000000000007</v>
      </c>
      <c r="AO41" s="110">
        <v>4</v>
      </c>
      <c r="AP41" s="13">
        <v>73.521000000000001</v>
      </c>
      <c r="AQ41" s="43">
        <v>6</v>
      </c>
      <c r="AR41" s="33">
        <v>21.326000000000001</v>
      </c>
      <c r="AS41" s="28">
        <v>5</v>
      </c>
      <c r="AT41" s="13">
        <v>264.529</v>
      </c>
      <c r="AU41" s="43">
        <v>164</v>
      </c>
      <c r="AV41" s="171">
        <v>61.598999999999997</v>
      </c>
      <c r="AW41" s="110">
        <v>1380</v>
      </c>
      <c r="AX41" s="13">
        <v>1481.1769999999999</v>
      </c>
      <c r="AY41" s="28"/>
      <c r="AZ41" s="134">
        <v>36.134999999999998</v>
      </c>
    </row>
    <row r="42" spans="2:52" hidden="1" x14ac:dyDescent="0.15">
      <c r="B42" s="144"/>
      <c r="C42" s="40" t="s">
        <v>5</v>
      </c>
      <c r="D42" s="12">
        <f t="shared" si="33"/>
        <v>1290</v>
      </c>
      <c r="E42" s="45">
        <f t="shared" si="34"/>
        <v>1183.671</v>
      </c>
      <c r="F42" s="146">
        <f t="shared" ref="F42" si="36">+E42/SUM(E28)*100-100</f>
        <v>55.482681981063678</v>
      </c>
      <c r="G42" s="131">
        <v>4</v>
      </c>
      <c r="H42" s="10">
        <v>196.59800000000001</v>
      </c>
      <c r="I42" s="11">
        <v>4</v>
      </c>
      <c r="J42" s="10">
        <v>169.57900000000001</v>
      </c>
      <c r="K42" s="11">
        <v>2</v>
      </c>
      <c r="L42" s="10">
        <v>6.1710000000000003</v>
      </c>
      <c r="M42" s="16">
        <v>1</v>
      </c>
      <c r="N42" s="17">
        <v>3.8959999999999999</v>
      </c>
      <c r="O42" s="16">
        <v>2</v>
      </c>
      <c r="P42" s="17">
        <v>126.456</v>
      </c>
      <c r="Q42" s="11">
        <v>1</v>
      </c>
      <c r="R42" s="10">
        <v>3.3519999999999999</v>
      </c>
      <c r="S42" s="11">
        <v>5</v>
      </c>
      <c r="T42" s="10">
        <v>92.956000000000003</v>
      </c>
      <c r="U42" s="11">
        <v>394</v>
      </c>
      <c r="V42" s="10">
        <v>109.43</v>
      </c>
      <c r="W42" s="11"/>
      <c r="X42" s="10"/>
      <c r="Y42" s="11">
        <v>7</v>
      </c>
      <c r="Z42" s="10">
        <v>10.869</v>
      </c>
      <c r="AA42" s="11">
        <v>2</v>
      </c>
      <c r="AB42" s="10">
        <v>1.228</v>
      </c>
      <c r="AC42" s="11">
        <v>17</v>
      </c>
      <c r="AD42" s="10">
        <v>2.2000000000000002</v>
      </c>
      <c r="AE42" s="11">
        <v>335</v>
      </c>
      <c r="AF42" s="10">
        <v>29.497</v>
      </c>
      <c r="AG42" s="11">
        <v>4</v>
      </c>
      <c r="AH42" s="10">
        <v>29.463000000000001</v>
      </c>
      <c r="AI42" s="11">
        <v>1</v>
      </c>
      <c r="AJ42" s="10">
        <v>12.135999999999999</v>
      </c>
      <c r="AK42" s="11">
        <v>2</v>
      </c>
      <c r="AL42" s="10">
        <v>34.890999999999998</v>
      </c>
      <c r="AM42" s="155">
        <v>474</v>
      </c>
      <c r="AN42" s="10">
        <v>63.502000000000002</v>
      </c>
      <c r="AO42" s="109"/>
      <c r="AP42" s="10"/>
      <c r="AQ42" s="11">
        <v>5</v>
      </c>
      <c r="AR42" s="32">
        <v>18.911999999999999</v>
      </c>
      <c r="AS42" s="28">
        <v>5</v>
      </c>
      <c r="AT42" s="10">
        <v>231.79400000000001</v>
      </c>
      <c r="AU42" s="11">
        <v>25</v>
      </c>
      <c r="AV42" s="170">
        <v>40.741</v>
      </c>
      <c r="AW42" s="109">
        <v>1389</v>
      </c>
      <c r="AX42" s="10">
        <v>891.47199999999998</v>
      </c>
      <c r="AY42" s="27"/>
      <c r="AZ42" s="132">
        <v>41.244999999999997</v>
      </c>
    </row>
    <row r="43" spans="2:52" hidden="1" x14ac:dyDescent="0.15">
      <c r="B43" s="144"/>
      <c r="C43" s="40" t="s">
        <v>6</v>
      </c>
      <c r="D43" s="9">
        <f t="shared" si="33"/>
        <v>1514</v>
      </c>
      <c r="E43" s="44">
        <f t="shared" si="34"/>
        <v>553.19399999999996</v>
      </c>
      <c r="F43" s="147">
        <f t="shared" ref="F43:F47" si="37">+E43/SUM(E29)*100-100</f>
        <v>-60.61193146743507</v>
      </c>
      <c r="G43" s="131">
        <v>1</v>
      </c>
      <c r="H43" s="10">
        <v>68.781000000000006</v>
      </c>
      <c r="I43" s="11">
        <v>4</v>
      </c>
      <c r="J43" s="10">
        <v>1.387</v>
      </c>
      <c r="K43" s="11">
        <v>3</v>
      </c>
      <c r="L43" s="10">
        <v>1.238</v>
      </c>
      <c r="M43" s="18">
        <v>3</v>
      </c>
      <c r="N43" s="19">
        <v>31.88</v>
      </c>
      <c r="O43" s="11"/>
      <c r="P43" s="10"/>
      <c r="Q43" s="11">
        <v>1</v>
      </c>
      <c r="R43" s="10">
        <v>0.47599999999999998</v>
      </c>
      <c r="S43" s="11">
        <v>7</v>
      </c>
      <c r="T43" s="10">
        <v>49.499000000000002</v>
      </c>
      <c r="U43" s="11">
        <v>498</v>
      </c>
      <c r="V43" s="10">
        <v>50.994</v>
      </c>
      <c r="W43" s="11"/>
      <c r="X43" s="10"/>
      <c r="Y43" s="11">
        <v>5</v>
      </c>
      <c r="Z43" s="10">
        <v>5.0590000000000002</v>
      </c>
      <c r="AA43" s="11">
        <v>1</v>
      </c>
      <c r="AB43" s="10">
        <v>0.69299999999999995</v>
      </c>
      <c r="AC43" s="11">
        <v>3</v>
      </c>
      <c r="AD43" s="10">
        <v>12.433</v>
      </c>
      <c r="AE43" s="11">
        <v>199</v>
      </c>
      <c r="AF43" s="10">
        <v>54.216999999999999</v>
      </c>
      <c r="AG43" s="11">
        <v>9</v>
      </c>
      <c r="AH43" s="10">
        <v>99.058000000000007</v>
      </c>
      <c r="AI43" s="11"/>
      <c r="AJ43" s="10"/>
      <c r="AK43" s="11"/>
      <c r="AL43" s="10"/>
      <c r="AM43" s="155">
        <v>385</v>
      </c>
      <c r="AN43" s="10">
        <v>40.341000000000001</v>
      </c>
      <c r="AO43" s="109">
        <v>2</v>
      </c>
      <c r="AP43" s="10">
        <v>1.1040000000000001</v>
      </c>
      <c r="AQ43" s="11">
        <v>6</v>
      </c>
      <c r="AR43" s="32">
        <v>24.074000000000002</v>
      </c>
      <c r="AS43" s="27">
        <v>5</v>
      </c>
      <c r="AT43" s="10">
        <v>23.701000000000001</v>
      </c>
      <c r="AU43" s="11">
        <v>382</v>
      </c>
      <c r="AV43" s="208">
        <v>88.259</v>
      </c>
      <c r="AW43" s="109">
        <v>1057</v>
      </c>
      <c r="AX43" s="10">
        <v>1250.961</v>
      </c>
      <c r="AY43" s="27"/>
      <c r="AZ43" s="132">
        <v>26.308</v>
      </c>
    </row>
    <row r="44" spans="2:52" hidden="1" x14ac:dyDescent="0.15">
      <c r="B44" s="144"/>
      <c r="C44" s="3" t="s">
        <v>7</v>
      </c>
      <c r="D44" s="12">
        <f t="shared" si="33"/>
        <v>5076</v>
      </c>
      <c r="E44" s="38">
        <f t="shared" si="34"/>
        <v>1530.4340000000002</v>
      </c>
      <c r="F44" s="148">
        <f t="shared" si="37"/>
        <v>-27.442996086351528</v>
      </c>
      <c r="G44" s="133"/>
      <c r="H44" s="13"/>
      <c r="I44" s="14">
        <v>4</v>
      </c>
      <c r="J44" s="13">
        <v>27.585000000000001</v>
      </c>
      <c r="K44" s="14">
        <v>1</v>
      </c>
      <c r="L44" s="13">
        <v>10.243</v>
      </c>
      <c r="M44" s="16">
        <v>1</v>
      </c>
      <c r="N44" s="17">
        <v>31.614999999999998</v>
      </c>
      <c r="O44" s="42"/>
      <c r="P44" s="20"/>
      <c r="Q44" s="14">
        <v>2</v>
      </c>
      <c r="R44" s="13">
        <v>3.6360000000000001</v>
      </c>
      <c r="S44" s="14">
        <v>3</v>
      </c>
      <c r="T44" s="13">
        <v>288.88499999999999</v>
      </c>
      <c r="U44" s="14">
        <v>236</v>
      </c>
      <c r="V44" s="13">
        <v>15.679</v>
      </c>
      <c r="W44" s="14"/>
      <c r="X44" s="13"/>
      <c r="Y44" s="14">
        <v>134</v>
      </c>
      <c r="Z44" s="13">
        <v>3.1850000000000001</v>
      </c>
      <c r="AA44" s="14">
        <v>2</v>
      </c>
      <c r="AB44" s="13">
        <v>341.26900000000001</v>
      </c>
      <c r="AC44" s="14">
        <v>2</v>
      </c>
      <c r="AD44" s="13">
        <v>1.522</v>
      </c>
      <c r="AE44" s="14">
        <v>522</v>
      </c>
      <c r="AF44" s="13">
        <v>120.97799999999999</v>
      </c>
      <c r="AG44" s="14">
        <v>11</v>
      </c>
      <c r="AH44" s="13">
        <v>290.40600000000001</v>
      </c>
      <c r="AI44" s="14"/>
      <c r="AJ44" s="13"/>
      <c r="AK44" s="14">
        <v>1</v>
      </c>
      <c r="AL44" s="13">
        <v>23.358000000000001</v>
      </c>
      <c r="AM44" s="157">
        <v>904</v>
      </c>
      <c r="AN44" s="13">
        <v>148.77699999999999</v>
      </c>
      <c r="AO44" s="110">
        <v>2</v>
      </c>
      <c r="AP44" s="13">
        <v>10.776</v>
      </c>
      <c r="AQ44" s="14">
        <v>1</v>
      </c>
      <c r="AR44" s="33">
        <v>3.6080000000000001</v>
      </c>
      <c r="AS44" s="28">
        <v>3</v>
      </c>
      <c r="AT44" s="13">
        <v>9.391</v>
      </c>
      <c r="AU44" s="14">
        <v>3247</v>
      </c>
      <c r="AV44" s="171">
        <v>199.52099999999999</v>
      </c>
      <c r="AW44" s="110">
        <v>929</v>
      </c>
      <c r="AX44" s="13">
        <v>1263.6110000000001</v>
      </c>
      <c r="AY44" s="28"/>
      <c r="AZ44" s="134">
        <v>47.116999999999997</v>
      </c>
    </row>
    <row r="45" spans="2:52" hidden="1" x14ac:dyDescent="0.15">
      <c r="B45" s="144"/>
      <c r="C45" s="40" t="s">
        <v>8</v>
      </c>
      <c r="D45" s="12">
        <f t="shared" si="33"/>
        <v>1635</v>
      </c>
      <c r="E45" s="38">
        <f t="shared" si="34"/>
        <v>969.23300000000006</v>
      </c>
      <c r="F45" s="146">
        <f t="shared" si="37"/>
        <v>-75.650672912396402</v>
      </c>
      <c r="G45" s="131"/>
      <c r="H45" s="10"/>
      <c r="I45" s="11"/>
      <c r="J45" s="10"/>
      <c r="K45" s="11"/>
      <c r="L45" s="10"/>
      <c r="M45" s="16">
        <v>1</v>
      </c>
      <c r="N45" s="21">
        <v>12.356999999999999</v>
      </c>
      <c r="O45" s="11"/>
      <c r="P45" s="10"/>
      <c r="Q45" s="11">
        <v>2</v>
      </c>
      <c r="R45" s="10">
        <v>4.9000000000000004</v>
      </c>
      <c r="S45" s="11">
        <v>3</v>
      </c>
      <c r="T45" s="10">
        <v>99.501999999999995</v>
      </c>
      <c r="U45" s="11">
        <v>235</v>
      </c>
      <c r="V45" s="10">
        <v>21.64</v>
      </c>
      <c r="W45" s="11"/>
      <c r="X45" s="10"/>
      <c r="Y45" s="11">
        <v>45</v>
      </c>
      <c r="Z45" s="10">
        <v>1.599</v>
      </c>
      <c r="AA45" s="11">
        <v>2</v>
      </c>
      <c r="AB45" s="10">
        <v>266.572</v>
      </c>
      <c r="AC45" s="11"/>
      <c r="AD45" s="10"/>
      <c r="AE45" s="11">
        <v>344</v>
      </c>
      <c r="AF45" s="10">
        <v>40.795999999999999</v>
      </c>
      <c r="AG45" s="11">
        <v>5</v>
      </c>
      <c r="AH45" s="10">
        <v>64.789000000000001</v>
      </c>
      <c r="AI45" s="11">
        <v>1</v>
      </c>
      <c r="AJ45" s="10">
        <v>2.5830000000000002</v>
      </c>
      <c r="AK45" s="11">
        <v>6</v>
      </c>
      <c r="AL45" s="10">
        <v>13.238</v>
      </c>
      <c r="AM45" s="155">
        <v>495</v>
      </c>
      <c r="AN45" s="10">
        <v>79.409000000000006</v>
      </c>
      <c r="AO45" s="109">
        <v>3</v>
      </c>
      <c r="AP45" s="10">
        <v>7.3440000000000003</v>
      </c>
      <c r="AQ45" s="11">
        <v>10</v>
      </c>
      <c r="AR45" s="32">
        <v>43.716999999999999</v>
      </c>
      <c r="AS45" s="27">
        <v>14</v>
      </c>
      <c r="AT45" s="10">
        <v>30.664000000000001</v>
      </c>
      <c r="AU45" s="11">
        <v>469</v>
      </c>
      <c r="AV45" s="170">
        <v>280.12299999999999</v>
      </c>
      <c r="AW45" s="109">
        <v>804</v>
      </c>
      <c r="AX45" s="10">
        <v>1018.458</v>
      </c>
      <c r="AY45" s="27"/>
      <c r="AZ45" s="132">
        <v>19.227</v>
      </c>
    </row>
    <row r="46" spans="2:52" hidden="1" x14ac:dyDescent="0.15">
      <c r="B46" s="144"/>
      <c r="C46" s="40" t="s">
        <v>9</v>
      </c>
      <c r="D46" s="9">
        <f t="shared" si="33"/>
        <v>2260</v>
      </c>
      <c r="E46" s="44">
        <f t="shared" si="34"/>
        <v>2109.4299999999998</v>
      </c>
      <c r="F46" s="147">
        <f t="shared" si="37"/>
        <v>35.343763393670599</v>
      </c>
      <c r="G46" s="131"/>
      <c r="H46" s="10"/>
      <c r="I46" s="11">
        <v>3</v>
      </c>
      <c r="J46" s="10">
        <v>23.395</v>
      </c>
      <c r="K46" s="11">
        <v>2</v>
      </c>
      <c r="L46" s="10">
        <v>232.58500000000001</v>
      </c>
      <c r="M46" s="18">
        <v>3</v>
      </c>
      <c r="N46" s="19">
        <v>49.871000000000002</v>
      </c>
      <c r="O46" s="11">
        <v>1</v>
      </c>
      <c r="P46" s="10">
        <v>59.222000000000001</v>
      </c>
      <c r="Q46" s="11"/>
      <c r="R46" s="10"/>
      <c r="S46" s="11">
        <v>11</v>
      </c>
      <c r="T46" s="10">
        <v>247.22399999999999</v>
      </c>
      <c r="U46" s="11">
        <v>837</v>
      </c>
      <c r="V46" s="10">
        <v>18.018000000000001</v>
      </c>
      <c r="W46" s="11"/>
      <c r="X46" s="10"/>
      <c r="Y46" s="11">
        <v>3</v>
      </c>
      <c r="Z46" s="10">
        <v>1.8360000000000001</v>
      </c>
      <c r="AA46" s="11">
        <v>4</v>
      </c>
      <c r="AB46" s="10">
        <v>131.09800000000001</v>
      </c>
      <c r="AC46" s="11">
        <v>6</v>
      </c>
      <c r="AD46" s="10">
        <v>3.0579999999999998</v>
      </c>
      <c r="AE46" s="11">
        <v>260</v>
      </c>
      <c r="AF46" s="10">
        <v>31.103000000000002</v>
      </c>
      <c r="AG46" s="11">
        <v>14</v>
      </c>
      <c r="AH46" s="10">
        <v>518.57299999999998</v>
      </c>
      <c r="AI46" s="11">
        <v>1</v>
      </c>
      <c r="AJ46" s="10">
        <v>1.831</v>
      </c>
      <c r="AK46" s="11">
        <v>3</v>
      </c>
      <c r="AL46" s="10">
        <v>5.6980000000000004</v>
      </c>
      <c r="AM46" s="155">
        <v>1002</v>
      </c>
      <c r="AN46" s="10">
        <v>100.18</v>
      </c>
      <c r="AO46" s="109">
        <v>6</v>
      </c>
      <c r="AP46" s="10">
        <v>514.40700000000004</v>
      </c>
      <c r="AQ46" s="11"/>
      <c r="AR46" s="32"/>
      <c r="AS46" s="27">
        <v>7</v>
      </c>
      <c r="AT46" s="10">
        <v>61.131</v>
      </c>
      <c r="AU46" s="11">
        <v>97</v>
      </c>
      <c r="AV46" s="208">
        <v>110.2</v>
      </c>
      <c r="AW46" s="109">
        <v>1155</v>
      </c>
      <c r="AX46" s="10">
        <v>1610.806</v>
      </c>
      <c r="AY46" s="27"/>
      <c r="AZ46" s="132">
        <v>23.658999999999999</v>
      </c>
    </row>
    <row r="47" spans="2:52" hidden="1" x14ac:dyDescent="0.15">
      <c r="B47" s="144"/>
      <c r="C47" s="3" t="s">
        <v>10</v>
      </c>
      <c r="D47" s="12">
        <f t="shared" si="33"/>
        <v>1840</v>
      </c>
      <c r="E47" s="38">
        <f t="shared" si="34"/>
        <v>1122.1629999999998</v>
      </c>
      <c r="F47" s="148">
        <f t="shared" si="37"/>
        <v>-25.699134474301744</v>
      </c>
      <c r="G47" s="133"/>
      <c r="H47" s="13"/>
      <c r="I47" s="14">
        <v>3</v>
      </c>
      <c r="J47" s="13">
        <v>62.591999999999999</v>
      </c>
      <c r="K47" s="14"/>
      <c r="L47" s="13"/>
      <c r="M47" s="16">
        <v>3</v>
      </c>
      <c r="N47" s="17">
        <v>8.8740000000000006</v>
      </c>
      <c r="O47" s="14"/>
      <c r="P47" s="13"/>
      <c r="Q47" s="14"/>
      <c r="R47" s="13"/>
      <c r="S47" s="14">
        <v>8</v>
      </c>
      <c r="T47" s="13">
        <v>169.82</v>
      </c>
      <c r="U47" s="14">
        <v>541</v>
      </c>
      <c r="V47" s="13">
        <v>35.793999999999997</v>
      </c>
      <c r="W47" s="14"/>
      <c r="X47" s="13"/>
      <c r="Y47" s="14">
        <v>1</v>
      </c>
      <c r="Z47" s="13">
        <v>0.67500000000000004</v>
      </c>
      <c r="AA47" s="14">
        <v>2</v>
      </c>
      <c r="AB47" s="13">
        <v>292.09899999999999</v>
      </c>
      <c r="AC47" s="14">
        <v>4</v>
      </c>
      <c r="AD47" s="13">
        <v>0.22700000000000001</v>
      </c>
      <c r="AE47" s="14">
        <v>151</v>
      </c>
      <c r="AF47" s="13">
        <v>108.55</v>
      </c>
      <c r="AG47" s="14">
        <v>7</v>
      </c>
      <c r="AH47" s="13">
        <v>93.861999999999995</v>
      </c>
      <c r="AI47" s="14">
        <v>1</v>
      </c>
      <c r="AJ47" s="13">
        <v>2.23</v>
      </c>
      <c r="AK47" s="14">
        <v>8</v>
      </c>
      <c r="AL47" s="13">
        <v>2.774</v>
      </c>
      <c r="AM47" s="157">
        <v>667</v>
      </c>
      <c r="AN47" s="13">
        <v>106.711</v>
      </c>
      <c r="AO47" s="110">
        <v>1</v>
      </c>
      <c r="AP47" s="13">
        <v>30.946000000000002</v>
      </c>
      <c r="AQ47" s="14">
        <v>3</v>
      </c>
      <c r="AR47" s="33">
        <v>95.710999999999999</v>
      </c>
      <c r="AS47" s="28">
        <v>9</v>
      </c>
      <c r="AT47" s="13">
        <v>81.183000000000007</v>
      </c>
      <c r="AU47" s="14">
        <v>431</v>
      </c>
      <c r="AV47" s="170">
        <v>30.114999999999998</v>
      </c>
      <c r="AW47" s="110">
        <v>1460</v>
      </c>
      <c r="AX47" s="13">
        <v>1473.67</v>
      </c>
      <c r="AY47" s="28"/>
      <c r="AZ47" s="134">
        <v>45.323999999999998</v>
      </c>
    </row>
    <row r="48" spans="2:52" hidden="1" x14ac:dyDescent="0.15">
      <c r="B48" s="144"/>
      <c r="C48" s="40" t="s">
        <v>11</v>
      </c>
      <c r="D48" s="12">
        <f t="shared" si="33"/>
        <v>1768</v>
      </c>
      <c r="E48" s="38">
        <f t="shared" si="34"/>
        <v>998.51299999999992</v>
      </c>
      <c r="F48" s="146">
        <f>+E48/SUM(E34)*100-100</f>
        <v>-88.586474079117053</v>
      </c>
      <c r="G48" s="131"/>
      <c r="H48" s="10"/>
      <c r="I48" s="11">
        <v>3</v>
      </c>
      <c r="J48" s="10">
        <v>16.707000000000001</v>
      </c>
      <c r="K48" s="11">
        <v>2</v>
      </c>
      <c r="L48" s="10">
        <v>1.59</v>
      </c>
      <c r="M48" s="16">
        <v>1</v>
      </c>
      <c r="N48" s="17">
        <v>25.791</v>
      </c>
      <c r="O48" s="11"/>
      <c r="P48" s="10"/>
      <c r="Q48" s="11">
        <v>2</v>
      </c>
      <c r="R48" s="10">
        <v>3.7429999999999999</v>
      </c>
      <c r="S48" s="11">
        <v>4</v>
      </c>
      <c r="T48" s="10">
        <v>86.66</v>
      </c>
      <c r="U48" s="11">
        <v>252</v>
      </c>
      <c r="V48" s="10">
        <v>101.938</v>
      </c>
      <c r="W48" s="11">
        <v>7</v>
      </c>
      <c r="X48" s="10">
        <v>5.4870000000000001</v>
      </c>
      <c r="Y48" s="11">
        <v>7</v>
      </c>
      <c r="Z48" s="10">
        <v>4.1399999999999997</v>
      </c>
      <c r="AA48" s="11">
        <v>2</v>
      </c>
      <c r="AB48" s="10">
        <v>79.849000000000004</v>
      </c>
      <c r="AC48" s="11">
        <v>4</v>
      </c>
      <c r="AD48" s="10">
        <v>3.61</v>
      </c>
      <c r="AE48" s="11">
        <v>283</v>
      </c>
      <c r="AF48" s="10">
        <v>47.064999999999998</v>
      </c>
      <c r="AG48" s="11">
        <v>6</v>
      </c>
      <c r="AH48" s="10">
        <v>210.76900000000001</v>
      </c>
      <c r="AI48" s="11">
        <v>1</v>
      </c>
      <c r="AJ48" s="10">
        <v>17.988</v>
      </c>
      <c r="AK48" s="11">
        <v>1</v>
      </c>
      <c r="AL48" s="10">
        <v>10.946999999999999</v>
      </c>
      <c r="AM48" s="155">
        <v>909</v>
      </c>
      <c r="AN48" s="10">
        <v>45.915999999999997</v>
      </c>
      <c r="AO48" s="109">
        <v>2</v>
      </c>
      <c r="AP48" s="10">
        <v>1.7929999999999999</v>
      </c>
      <c r="AQ48" s="11">
        <v>6</v>
      </c>
      <c r="AR48" s="32">
        <v>46.994999999999997</v>
      </c>
      <c r="AS48" s="27">
        <v>4</v>
      </c>
      <c r="AT48" s="10">
        <v>227.81700000000001</v>
      </c>
      <c r="AU48" s="11">
        <v>272</v>
      </c>
      <c r="AV48" s="170">
        <v>59.707999999999998</v>
      </c>
      <c r="AW48" s="109">
        <v>1726</v>
      </c>
      <c r="AX48" s="10">
        <v>1259.925</v>
      </c>
      <c r="AY48" s="27"/>
      <c r="AZ48" s="132">
        <v>14.864000000000001</v>
      </c>
    </row>
    <row r="49" spans="2:52" hidden="1" x14ac:dyDescent="0.15">
      <c r="B49" s="144"/>
      <c r="C49" s="40" t="s">
        <v>12</v>
      </c>
      <c r="D49" s="12">
        <f>G49+I49+K49+M49+O49+Q49+S49+U49+W49+Y49+AK49+AU49+AA49+AC49+AE49+AG49+AI49+AM49+AO49+AQ49+AS49</f>
        <v>1905</v>
      </c>
      <c r="E49" s="38">
        <f>H49+J49+L49+N49+P49+R49+T49+V49+X49+Z49+AL49+AV49+AB49+AD49+AF49+AH49+AJ49+AN49+AP49+AR49+AT49</f>
        <v>1353.7369999999999</v>
      </c>
      <c r="F49" s="146">
        <f>+E49/SUM(E35)*100-100</f>
        <v>-21.378375898313323</v>
      </c>
      <c r="G49" s="131"/>
      <c r="H49" s="10"/>
      <c r="I49" s="11">
        <v>3</v>
      </c>
      <c r="J49" s="10">
        <v>15.721</v>
      </c>
      <c r="K49" s="11">
        <v>6</v>
      </c>
      <c r="L49" s="10">
        <v>87.09</v>
      </c>
      <c r="M49" s="16"/>
      <c r="N49" s="17"/>
      <c r="O49" s="11"/>
      <c r="P49" s="10"/>
      <c r="Q49" s="11">
        <v>3</v>
      </c>
      <c r="R49" s="10">
        <v>235.39500000000001</v>
      </c>
      <c r="S49" s="11">
        <v>3</v>
      </c>
      <c r="T49" s="10">
        <v>64.033000000000001</v>
      </c>
      <c r="U49" s="11">
        <v>277</v>
      </c>
      <c r="V49" s="10">
        <v>8.9329999999999998</v>
      </c>
      <c r="W49" s="11"/>
      <c r="X49" s="10"/>
      <c r="Y49" s="11">
        <v>44</v>
      </c>
      <c r="Z49" s="10">
        <v>16.468</v>
      </c>
      <c r="AA49" s="11">
        <v>5</v>
      </c>
      <c r="AB49" s="10">
        <v>358.13900000000001</v>
      </c>
      <c r="AC49" s="11">
        <v>3</v>
      </c>
      <c r="AD49" s="10">
        <v>1.4610000000000001</v>
      </c>
      <c r="AE49" s="11">
        <v>384</v>
      </c>
      <c r="AF49" s="10">
        <v>144.971</v>
      </c>
      <c r="AG49" s="11">
        <v>8</v>
      </c>
      <c r="AH49" s="10">
        <v>114.258</v>
      </c>
      <c r="AI49" s="11"/>
      <c r="AJ49" s="10"/>
      <c r="AK49" s="11">
        <v>9</v>
      </c>
      <c r="AL49" s="10">
        <v>14.324999999999999</v>
      </c>
      <c r="AM49" s="155">
        <v>823</v>
      </c>
      <c r="AN49" s="10">
        <v>91.081999999999994</v>
      </c>
      <c r="AO49" s="109">
        <v>2</v>
      </c>
      <c r="AP49" s="10">
        <v>1.625</v>
      </c>
      <c r="AQ49" s="11">
        <v>5</v>
      </c>
      <c r="AR49" s="32">
        <v>25.388999999999999</v>
      </c>
      <c r="AS49" s="27">
        <v>3</v>
      </c>
      <c r="AT49" s="10">
        <v>87.241</v>
      </c>
      <c r="AU49" s="11">
        <v>327</v>
      </c>
      <c r="AV49" s="170">
        <v>87.605999999999995</v>
      </c>
      <c r="AW49" s="109">
        <v>1198</v>
      </c>
      <c r="AX49" s="10">
        <v>1515.568</v>
      </c>
      <c r="AY49" s="161"/>
      <c r="AZ49" s="165">
        <v>60.357999999999997</v>
      </c>
    </row>
    <row r="50" spans="2:52" hidden="1" x14ac:dyDescent="0.15">
      <c r="B50" s="151" t="s">
        <v>75</v>
      </c>
      <c r="C50" s="36" t="s">
        <v>15</v>
      </c>
      <c r="D50" s="52">
        <f>SUM(D38:D49)</f>
        <v>22373</v>
      </c>
      <c r="E50" s="56">
        <f>SUM(E38:E49)</f>
        <v>16949.355</v>
      </c>
      <c r="F50" s="152">
        <f>+E50/SUM(E36)*100-100</f>
        <v>-39.373317299618414</v>
      </c>
      <c r="G50" s="139">
        <f>SUM(G38:G49)</f>
        <v>7</v>
      </c>
      <c r="H50" s="26">
        <f t="shared" ref="H50:L50" si="38">SUM(H38:H49)</f>
        <v>630.40200000000004</v>
      </c>
      <c r="I50" s="53">
        <f t="shared" si="38"/>
        <v>74</v>
      </c>
      <c r="J50" s="24">
        <f t="shared" si="38"/>
        <v>627.98099999999999</v>
      </c>
      <c r="K50" s="54">
        <f t="shared" si="38"/>
        <v>18</v>
      </c>
      <c r="L50" s="26">
        <f t="shared" si="38"/>
        <v>350.84899999999993</v>
      </c>
      <c r="M50" s="53">
        <f>SUM(M38:M49)</f>
        <v>19</v>
      </c>
      <c r="N50" s="24">
        <f t="shared" ref="N50:AZ50" si="39">SUM(N38:N49)</f>
        <v>300.53300000000002</v>
      </c>
      <c r="O50" s="54">
        <f t="shared" si="39"/>
        <v>3</v>
      </c>
      <c r="P50" s="26">
        <f t="shared" si="39"/>
        <v>185.678</v>
      </c>
      <c r="Q50" s="55">
        <f t="shared" si="39"/>
        <v>15</v>
      </c>
      <c r="R50" s="47">
        <f t="shared" si="39"/>
        <v>267.31</v>
      </c>
      <c r="S50" s="54">
        <f t="shared" si="39"/>
        <v>63</v>
      </c>
      <c r="T50" s="26">
        <f t="shared" si="39"/>
        <v>3443.6829999999995</v>
      </c>
      <c r="U50" s="55">
        <f t="shared" si="39"/>
        <v>4702</v>
      </c>
      <c r="V50" s="47">
        <f t="shared" si="39"/>
        <v>513.85500000000002</v>
      </c>
      <c r="W50" s="55">
        <f t="shared" si="39"/>
        <v>12</v>
      </c>
      <c r="X50" s="47">
        <f t="shared" si="39"/>
        <v>30.349000000000004</v>
      </c>
      <c r="Y50" s="54">
        <f t="shared" si="39"/>
        <v>261</v>
      </c>
      <c r="Z50" s="26">
        <f t="shared" si="39"/>
        <v>73.304999999999993</v>
      </c>
      <c r="AA50" s="23">
        <f t="shared" si="39"/>
        <v>31</v>
      </c>
      <c r="AB50" s="26">
        <f t="shared" si="39"/>
        <v>2207.3380000000002</v>
      </c>
      <c r="AC50" s="55">
        <f t="shared" si="39"/>
        <v>59</v>
      </c>
      <c r="AD50" s="47">
        <f t="shared" si="39"/>
        <v>31.931999999999999</v>
      </c>
      <c r="AE50" s="54">
        <f t="shared" si="39"/>
        <v>3972</v>
      </c>
      <c r="AF50" s="26">
        <f t="shared" si="39"/>
        <v>765.41300000000001</v>
      </c>
      <c r="AG50" s="55">
        <f t="shared" si="39"/>
        <v>108</v>
      </c>
      <c r="AH50" s="47">
        <f t="shared" si="39"/>
        <v>2204.4700000000003</v>
      </c>
      <c r="AI50" s="54">
        <f t="shared" si="39"/>
        <v>19</v>
      </c>
      <c r="AJ50" s="26">
        <f t="shared" si="39"/>
        <v>309.60100000000006</v>
      </c>
      <c r="AK50" s="23">
        <f t="shared" si="39"/>
        <v>41</v>
      </c>
      <c r="AL50" s="22">
        <f t="shared" si="39"/>
        <v>130.489</v>
      </c>
      <c r="AM50" s="158">
        <f t="shared" si="39"/>
        <v>6584</v>
      </c>
      <c r="AN50" s="22">
        <f t="shared" si="39"/>
        <v>1273.8219999999997</v>
      </c>
      <c r="AO50" s="113">
        <f t="shared" si="39"/>
        <v>26</v>
      </c>
      <c r="AP50" s="26">
        <f t="shared" si="39"/>
        <v>769.10100000000011</v>
      </c>
      <c r="AQ50" s="23">
        <f t="shared" si="39"/>
        <v>67</v>
      </c>
      <c r="AR50" s="24">
        <f t="shared" si="39"/>
        <v>382.18300000000005</v>
      </c>
      <c r="AS50" s="23">
        <f t="shared" si="39"/>
        <v>73</v>
      </c>
      <c r="AT50" s="26">
        <f t="shared" si="39"/>
        <v>1214.8499999999999</v>
      </c>
      <c r="AU50" s="23">
        <f t="shared" si="39"/>
        <v>6219</v>
      </c>
      <c r="AV50" s="174">
        <f t="shared" si="39"/>
        <v>1236.211</v>
      </c>
      <c r="AW50" s="113">
        <f t="shared" si="39"/>
        <v>15605</v>
      </c>
      <c r="AX50" s="26">
        <f t="shared" si="39"/>
        <v>15322.44</v>
      </c>
      <c r="AY50" s="159">
        <f t="shared" si="39"/>
        <v>0</v>
      </c>
      <c r="AZ50" s="166">
        <f t="shared" si="39"/>
        <v>365.43199999999996</v>
      </c>
    </row>
    <row r="51" spans="2:52" s="121" customFormat="1" ht="15" hidden="1" thickBot="1" x14ac:dyDescent="0.2">
      <c r="B51" s="153" t="s">
        <v>20</v>
      </c>
      <c r="C51" s="122"/>
      <c r="D51" s="123">
        <f>D50/SUM(D24:D35)-1</f>
        <v>0.12055494340378647</v>
      </c>
      <c r="E51" s="124">
        <f t="shared" ref="E51" si="40">E50/SUM(E24:E35)-1</f>
        <v>-0.39373317299618416</v>
      </c>
      <c r="F51" s="141">
        <f>F50/SUM(F24:F35)-1</f>
        <v>-1.0319648879255077</v>
      </c>
      <c r="G51" s="140">
        <f t="shared" ref="G51:AN51" si="41">G50/SUM(G24:G35)-1</f>
        <v>1.3333333333333335</v>
      </c>
      <c r="H51" s="125">
        <f t="shared" si="41"/>
        <v>0.47318755740015028</v>
      </c>
      <c r="I51" s="126">
        <f t="shared" si="41"/>
        <v>0.4509803921568627</v>
      </c>
      <c r="J51" s="125">
        <f t="shared" si="41"/>
        <v>-0.51336843695877066</v>
      </c>
      <c r="K51" s="126">
        <f t="shared" si="41"/>
        <v>0.63636363636363646</v>
      </c>
      <c r="L51" s="125">
        <f t="shared" si="41"/>
        <v>1.3060021295334741</v>
      </c>
      <c r="M51" s="126">
        <f t="shared" si="41"/>
        <v>-0.73972602739726034</v>
      </c>
      <c r="N51" s="125">
        <f t="shared" si="41"/>
        <v>-0.78505260447585057</v>
      </c>
      <c r="O51" s="126">
        <f t="shared" si="41"/>
        <v>-0.625</v>
      </c>
      <c r="P51" s="125">
        <f t="shared" si="41"/>
        <v>-0.69440046347348361</v>
      </c>
      <c r="Q51" s="126">
        <f t="shared" si="41"/>
        <v>-0.11764705882352944</v>
      </c>
      <c r="R51" s="125">
        <f t="shared" si="41"/>
        <v>-0.59084870080572083</v>
      </c>
      <c r="S51" s="126">
        <f t="shared" si="41"/>
        <v>-0.43243243243243246</v>
      </c>
      <c r="T51" s="125">
        <f t="shared" si="41"/>
        <v>0.66156330637145611</v>
      </c>
      <c r="U51" s="126">
        <f t="shared" si="41"/>
        <v>0.10323791647114033</v>
      </c>
      <c r="V51" s="125">
        <f t="shared" si="41"/>
        <v>-0.19811269227708195</v>
      </c>
      <c r="W51" s="126">
        <f t="shared" si="41"/>
        <v>2</v>
      </c>
      <c r="X51" s="125">
        <f t="shared" si="41"/>
        <v>0.66807738814993978</v>
      </c>
      <c r="Y51" s="126">
        <f t="shared" si="41"/>
        <v>-0.5314183123877918</v>
      </c>
      <c r="Z51" s="125">
        <f t="shared" si="41"/>
        <v>-0.51126741782785512</v>
      </c>
      <c r="AA51" s="126">
        <f t="shared" si="41"/>
        <v>-0.55072463768115942</v>
      </c>
      <c r="AB51" s="125">
        <f t="shared" si="41"/>
        <v>-0.53817931590288226</v>
      </c>
      <c r="AC51" s="126">
        <f t="shared" si="41"/>
        <v>-0.5390625</v>
      </c>
      <c r="AD51" s="125">
        <f t="shared" si="41"/>
        <v>-0.64951870836031578</v>
      </c>
      <c r="AE51" s="126">
        <f t="shared" si="41"/>
        <v>-2.1192705766387432E-2</v>
      </c>
      <c r="AF51" s="125">
        <f t="shared" si="41"/>
        <v>-0.56916757993257883</v>
      </c>
      <c r="AG51" s="126">
        <f t="shared" si="41"/>
        <v>-0.68421052631578949</v>
      </c>
      <c r="AH51" s="125">
        <f t="shared" si="41"/>
        <v>-0.64367335822023364</v>
      </c>
      <c r="AI51" s="126">
        <f t="shared" si="41"/>
        <v>-0.8515625</v>
      </c>
      <c r="AJ51" s="125">
        <f t="shared" si="41"/>
        <v>-0.76250179312101241</v>
      </c>
      <c r="AK51" s="126">
        <f t="shared" si="41"/>
        <v>-0.92518248175182483</v>
      </c>
      <c r="AL51" s="125">
        <f t="shared" si="41"/>
        <v>-0.363148313542902</v>
      </c>
      <c r="AM51" s="126">
        <f t="shared" si="41"/>
        <v>1.1932045303131247</v>
      </c>
      <c r="AN51" s="125">
        <f t="shared" si="41"/>
        <v>-0.44044521131635883</v>
      </c>
      <c r="AO51" s="128">
        <f t="shared" ref="AO51:AZ51" si="42">AO50/SUM(AO24:AO33)-1</f>
        <v>-0.8404907975460123</v>
      </c>
      <c r="AP51" s="124">
        <f t="shared" si="42"/>
        <v>0.80770559657027641</v>
      </c>
      <c r="AQ51" s="127">
        <f t="shared" si="42"/>
        <v>0.21818181818181825</v>
      </c>
      <c r="AR51" s="178">
        <f t="shared" si="42"/>
        <v>-4.6471012377466425E-2</v>
      </c>
      <c r="AS51" s="127">
        <f t="shared" si="42"/>
        <v>-0.15116279069767447</v>
      </c>
      <c r="AT51" s="124">
        <f t="shared" si="42"/>
        <v>0.54706918354326395</v>
      </c>
      <c r="AU51" s="127">
        <f t="shared" si="42"/>
        <v>1.7506544502617905E-2</v>
      </c>
      <c r="AV51" s="179">
        <f t="shared" si="42"/>
        <v>0.32226393702134959</v>
      </c>
      <c r="AW51" s="128">
        <f t="shared" si="42"/>
        <v>0.78956422018348627</v>
      </c>
      <c r="AX51" s="124">
        <f t="shared" si="42"/>
        <v>3.3924879909720262E-2</v>
      </c>
      <c r="AY51" s="127" t="e">
        <f>AY50/SUM(AY24:AY33)-1</f>
        <v>#DIV/0!</v>
      </c>
      <c r="AZ51" s="141">
        <f t="shared" si="42"/>
        <v>0.27624828434026094</v>
      </c>
    </row>
    <row r="52" spans="2:52" x14ac:dyDescent="0.15">
      <c r="B52" s="144" t="s">
        <v>76</v>
      </c>
      <c r="C52" s="40" t="s">
        <v>1</v>
      </c>
      <c r="D52" s="12">
        <f>G52+I52+K52+M52+O52+Q52+S52+U52+W52+Y52+AK52+AU52+AA52+AC52+AE52+AG52+AI52+AM52+AO52+AQ52+AS52</f>
        <v>1127</v>
      </c>
      <c r="E52" s="38">
        <f>H52+J52+L52+N52+P52+R52+T52+V52+X52+Z52+AL52+AV52+AB52+AD52+AF52+AH52+AJ52+AN52+AP52+AR52+AT52</f>
        <v>1411.511</v>
      </c>
      <c r="F52" s="145">
        <f>+E52/SUM(E38)*100-100</f>
        <v>2.846078181354514</v>
      </c>
      <c r="G52" s="131">
        <v>2</v>
      </c>
      <c r="H52" s="10">
        <v>83.430999999999997</v>
      </c>
      <c r="I52" s="11">
        <v>7</v>
      </c>
      <c r="J52" s="10">
        <v>192.84299999999999</v>
      </c>
      <c r="K52" s="11">
        <v>3</v>
      </c>
      <c r="L52" s="10">
        <v>44.83</v>
      </c>
      <c r="M52" s="16">
        <v>3</v>
      </c>
      <c r="N52" s="17">
        <v>71.222999999999999</v>
      </c>
      <c r="O52" s="16"/>
      <c r="P52" s="17"/>
      <c r="Q52" s="11">
        <v>2</v>
      </c>
      <c r="R52" s="10">
        <v>13.632999999999999</v>
      </c>
      <c r="S52" s="11">
        <v>6</v>
      </c>
      <c r="T52" s="10">
        <v>256.90800000000002</v>
      </c>
      <c r="U52" s="11">
        <v>191</v>
      </c>
      <c r="V52" s="10">
        <v>23.048999999999999</v>
      </c>
      <c r="W52" s="11"/>
      <c r="X52" s="10"/>
      <c r="Y52" s="11">
        <v>5</v>
      </c>
      <c r="Z52" s="10">
        <v>26.486999999999998</v>
      </c>
      <c r="AA52" s="11">
        <v>2</v>
      </c>
      <c r="AB52" s="10">
        <v>260.64</v>
      </c>
      <c r="AC52" s="11">
        <v>2</v>
      </c>
      <c r="AD52" s="10">
        <v>2.8460000000000001</v>
      </c>
      <c r="AE52" s="11">
        <v>352</v>
      </c>
      <c r="AF52" s="10">
        <v>32.972000000000001</v>
      </c>
      <c r="AG52" s="11">
        <v>13</v>
      </c>
      <c r="AH52" s="10">
        <v>210.721</v>
      </c>
      <c r="AI52" s="11"/>
      <c r="AJ52" s="10"/>
      <c r="AK52" s="11"/>
      <c r="AL52" s="10"/>
      <c r="AM52" s="11">
        <v>472</v>
      </c>
      <c r="AN52" s="10">
        <v>45.561</v>
      </c>
      <c r="AO52" s="109"/>
      <c r="AP52" s="10"/>
      <c r="AQ52" s="11">
        <v>1</v>
      </c>
      <c r="AR52" s="32">
        <v>58.173000000000002</v>
      </c>
      <c r="AS52" s="27">
        <v>4</v>
      </c>
      <c r="AT52" s="10">
        <v>24.526</v>
      </c>
      <c r="AU52" s="11">
        <v>62</v>
      </c>
      <c r="AV52" s="170">
        <v>63.667999999999999</v>
      </c>
      <c r="AW52" s="109">
        <v>1396</v>
      </c>
      <c r="AX52" s="10">
        <v>1224.896</v>
      </c>
      <c r="AY52" s="27"/>
      <c r="AZ52" s="132">
        <v>31.995999999999999</v>
      </c>
    </row>
    <row r="53" spans="2:52" x14ac:dyDescent="0.15">
      <c r="B53" s="144"/>
      <c r="C53" s="40" t="s">
        <v>2</v>
      </c>
      <c r="D53" s="12">
        <f>G53+I53+K53+M53+O53+Q53+S53+U53+W53+Y53+AK53+AU53+AA53+AC53+AE53+AG53+AI53+AM53+AO53+AQ53+AS53</f>
        <v>1642</v>
      </c>
      <c r="E53" s="38">
        <f>H53+J53+L53+N53+P53+R53+T53+V53+X53+Z53+AL53+AV53+AB53+AD53+AF53+AH53+AJ53+AN53+AP53+AR53+AT53</f>
        <v>1700.3549999999998</v>
      </c>
      <c r="F53" s="146">
        <f>+E53/SUM(E39)*100-100</f>
        <v>-45.16230986178951</v>
      </c>
      <c r="G53" s="131"/>
      <c r="H53" s="10"/>
      <c r="I53" s="11">
        <v>3</v>
      </c>
      <c r="J53" s="10">
        <v>0.78400000000000003</v>
      </c>
      <c r="K53" s="11">
        <v>3</v>
      </c>
      <c r="L53" s="10">
        <v>363.46</v>
      </c>
      <c r="M53" s="16"/>
      <c r="N53" s="17"/>
      <c r="O53" s="16">
        <v>2</v>
      </c>
      <c r="P53" s="17">
        <v>52.308999999999997</v>
      </c>
      <c r="Q53" s="11">
        <v>1</v>
      </c>
      <c r="R53" s="10">
        <v>10.210000000000001</v>
      </c>
      <c r="S53" s="11">
        <v>1</v>
      </c>
      <c r="T53" s="35">
        <v>31.779</v>
      </c>
      <c r="U53" s="11">
        <v>382</v>
      </c>
      <c r="V53" s="10">
        <v>40.381</v>
      </c>
      <c r="W53" s="11"/>
      <c r="X53" s="10"/>
      <c r="Y53" s="11">
        <v>109</v>
      </c>
      <c r="Z53" s="10">
        <v>101.663</v>
      </c>
      <c r="AA53" s="11">
        <v>2</v>
      </c>
      <c r="AB53" s="10">
        <v>117.081</v>
      </c>
      <c r="AC53" s="11">
        <v>6</v>
      </c>
      <c r="AD53" s="10">
        <v>3.64</v>
      </c>
      <c r="AE53" s="11">
        <v>274</v>
      </c>
      <c r="AF53" s="10">
        <v>106.59399999999999</v>
      </c>
      <c r="AG53" s="11">
        <v>16</v>
      </c>
      <c r="AH53" s="10">
        <v>192.75299999999999</v>
      </c>
      <c r="AI53" s="11"/>
      <c r="AJ53" s="10"/>
      <c r="AK53" s="11">
        <v>2</v>
      </c>
      <c r="AL53" s="10">
        <v>4.1139999999999999</v>
      </c>
      <c r="AM53" s="155">
        <v>757</v>
      </c>
      <c r="AN53" s="10">
        <v>154.136</v>
      </c>
      <c r="AO53" s="109"/>
      <c r="AP53" s="10"/>
      <c r="AQ53" s="11">
        <v>4</v>
      </c>
      <c r="AR53" s="32">
        <v>80.980999999999995</v>
      </c>
      <c r="AS53" s="27">
        <v>13</v>
      </c>
      <c r="AT53" s="10">
        <v>403.23399999999998</v>
      </c>
      <c r="AU53" s="11">
        <v>67</v>
      </c>
      <c r="AV53" s="170">
        <v>37.235999999999997</v>
      </c>
      <c r="AW53" s="109">
        <v>693</v>
      </c>
      <c r="AX53" s="10">
        <v>573.93100000000004</v>
      </c>
      <c r="AY53" s="27"/>
      <c r="AZ53" s="132">
        <v>5.3819999999999997</v>
      </c>
    </row>
    <row r="54" spans="2:52" x14ac:dyDescent="0.15">
      <c r="B54" s="144"/>
      <c r="C54" s="40" t="s">
        <v>3</v>
      </c>
      <c r="D54" s="12">
        <f t="shared" ref="D54:D62" si="43">G54+I54+K54+M54+O54+Q54+S54+U54+W54+Y54+AK54+AU54+AA54+AC54+AE54+AG54+AI54+AM54+AO54+AQ54+AS54</f>
        <v>1518</v>
      </c>
      <c r="E54" s="38">
        <f t="shared" ref="E54:E62" si="44">H54+J54+L54+N54+P54+R54+T54+V54+X54+Z54+AL54+AV54+AB54+AD54+AF54+AH54+AJ54+AN54+AP54+AR54+AT54</f>
        <v>1989.2150000000001</v>
      </c>
      <c r="F54" s="147">
        <f t="shared" ref="F54:F55" si="45">+E54/SUM(E40)*100-100</f>
        <v>83.283563111742978</v>
      </c>
      <c r="G54" s="131"/>
      <c r="H54" s="10"/>
      <c r="I54" s="11">
        <v>2</v>
      </c>
      <c r="J54" s="10">
        <v>106.32299999999999</v>
      </c>
      <c r="K54" s="11">
        <v>4</v>
      </c>
      <c r="L54" s="10">
        <v>616.76400000000001</v>
      </c>
      <c r="M54" s="18"/>
      <c r="N54" s="19"/>
      <c r="O54" s="11">
        <v>1</v>
      </c>
      <c r="P54" s="10">
        <v>60.792000000000002</v>
      </c>
      <c r="Q54" s="11">
        <v>1</v>
      </c>
      <c r="R54" s="10">
        <v>26.117999999999999</v>
      </c>
      <c r="S54" s="11">
        <v>1</v>
      </c>
      <c r="T54" s="10">
        <v>222.41900000000001</v>
      </c>
      <c r="U54" s="11">
        <v>303</v>
      </c>
      <c r="V54" s="10">
        <v>5.9050000000000002</v>
      </c>
      <c r="W54" s="11">
        <v>2</v>
      </c>
      <c r="X54" s="10">
        <v>14.483000000000001</v>
      </c>
      <c r="Y54" s="50">
        <v>5</v>
      </c>
      <c r="Z54" s="51">
        <v>3.2509999999999999</v>
      </c>
      <c r="AA54" s="11"/>
      <c r="AB54" s="10"/>
      <c r="AC54" s="11">
        <v>9</v>
      </c>
      <c r="AD54" s="10">
        <v>6.9960000000000004</v>
      </c>
      <c r="AE54" s="50">
        <v>410</v>
      </c>
      <c r="AF54" s="51">
        <v>160.61699999999999</v>
      </c>
      <c r="AG54" s="11">
        <v>13</v>
      </c>
      <c r="AH54" s="10">
        <v>173.19</v>
      </c>
      <c r="AI54" s="50">
        <v>2</v>
      </c>
      <c r="AJ54" s="51">
        <v>134.02699999999999</v>
      </c>
      <c r="AK54" s="50">
        <v>1</v>
      </c>
      <c r="AL54" s="51">
        <v>8.07</v>
      </c>
      <c r="AM54" s="156">
        <v>547</v>
      </c>
      <c r="AN54" s="51">
        <v>47.046999999999997</v>
      </c>
      <c r="AO54" s="109">
        <v>2</v>
      </c>
      <c r="AP54" s="10">
        <v>0.25700000000000001</v>
      </c>
      <c r="AQ54" s="11">
        <v>6</v>
      </c>
      <c r="AR54" s="32">
        <v>25.582999999999998</v>
      </c>
      <c r="AS54" s="27">
        <v>25</v>
      </c>
      <c r="AT54" s="10">
        <v>284.399</v>
      </c>
      <c r="AU54" s="11">
        <v>184</v>
      </c>
      <c r="AV54" s="170">
        <v>92.974000000000004</v>
      </c>
      <c r="AW54" s="109">
        <v>620</v>
      </c>
      <c r="AX54" s="10">
        <v>1273.9570000000001</v>
      </c>
      <c r="AY54" s="27"/>
      <c r="AZ54" s="132">
        <v>15.834</v>
      </c>
    </row>
    <row r="55" spans="2:52" x14ac:dyDescent="0.15">
      <c r="B55" s="144"/>
      <c r="C55" s="3" t="s">
        <v>4</v>
      </c>
      <c r="D55" s="15">
        <f t="shared" si="43"/>
        <v>1497</v>
      </c>
      <c r="E55" s="46">
        <f t="shared" si="44"/>
        <v>1426.778</v>
      </c>
      <c r="F55" s="148">
        <f t="shared" si="45"/>
        <v>-9.1515844595110991</v>
      </c>
      <c r="G55" s="133">
        <v>1</v>
      </c>
      <c r="H55" s="13">
        <v>5.7830000000000004</v>
      </c>
      <c r="I55" s="14">
        <v>6</v>
      </c>
      <c r="J55" s="13">
        <v>8.5540000000000003</v>
      </c>
      <c r="K55" s="14">
        <v>4</v>
      </c>
      <c r="L55" s="49">
        <v>46.152999999999999</v>
      </c>
      <c r="M55" s="16">
        <v>3</v>
      </c>
      <c r="N55" s="17">
        <v>34.982999999999997</v>
      </c>
      <c r="O55" s="14">
        <v>1</v>
      </c>
      <c r="P55" s="13">
        <v>114.64700000000001</v>
      </c>
      <c r="Q55" s="14">
        <v>5</v>
      </c>
      <c r="R55" s="13">
        <v>57.841999999999999</v>
      </c>
      <c r="S55" s="14">
        <v>3</v>
      </c>
      <c r="T55" s="13">
        <v>35.816000000000003</v>
      </c>
      <c r="U55" s="14">
        <v>320</v>
      </c>
      <c r="V55" s="13">
        <v>5.26</v>
      </c>
      <c r="W55" s="14"/>
      <c r="X55" s="13"/>
      <c r="Y55" s="11">
        <v>5</v>
      </c>
      <c r="Z55" s="10">
        <v>15.896000000000001</v>
      </c>
      <c r="AA55" s="14">
        <v>4</v>
      </c>
      <c r="AB55" s="13">
        <v>342.76600000000002</v>
      </c>
      <c r="AC55" s="14">
        <v>22</v>
      </c>
      <c r="AD55" s="13">
        <v>6.89</v>
      </c>
      <c r="AE55" s="11">
        <v>300</v>
      </c>
      <c r="AF55" s="10">
        <v>40.014000000000003</v>
      </c>
      <c r="AG55" s="14">
        <v>24</v>
      </c>
      <c r="AH55" s="13">
        <v>313.86500000000001</v>
      </c>
      <c r="AI55" s="11">
        <v>3</v>
      </c>
      <c r="AJ55" s="10">
        <v>4.9580000000000002</v>
      </c>
      <c r="AK55" s="11">
        <v>3</v>
      </c>
      <c r="AL55" s="10">
        <v>4.9269999999999996</v>
      </c>
      <c r="AM55" s="155">
        <v>589</v>
      </c>
      <c r="AN55" s="10">
        <v>86.369</v>
      </c>
      <c r="AO55" s="110">
        <v>5</v>
      </c>
      <c r="AP55" s="13">
        <v>21.283000000000001</v>
      </c>
      <c r="AQ55" s="43">
        <v>5</v>
      </c>
      <c r="AR55" s="33">
        <v>88.760999999999996</v>
      </c>
      <c r="AS55" s="28">
        <v>19</v>
      </c>
      <c r="AT55" s="13">
        <v>28.140999999999998</v>
      </c>
      <c r="AU55" s="43">
        <v>175</v>
      </c>
      <c r="AV55" s="171">
        <v>163.87</v>
      </c>
      <c r="AW55" s="110">
        <v>1572</v>
      </c>
      <c r="AX55" s="13">
        <v>1223.0709999999999</v>
      </c>
      <c r="AY55" s="28"/>
      <c r="AZ55" s="134">
        <v>14.287000000000001</v>
      </c>
    </row>
    <row r="56" spans="2:52" x14ac:dyDescent="0.15">
      <c r="B56" s="144"/>
      <c r="C56" s="40" t="s">
        <v>5</v>
      </c>
      <c r="D56" s="12">
        <f t="shared" si="43"/>
        <v>1454</v>
      </c>
      <c r="E56" s="45">
        <f t="shared" si="44"/>
        <v>1646.617</v>
      </c>
      <c r="F56" s="146">
        <f t="shared" ref="F56" si="46">+E56/SUM(E42)*100-100</f>
        <v>39.111036766128422</v>
      </c>
      <c r="G56" s="131"/>
      <c r="H56" s="10"/>
      <c r="I56" s="11">
        <v>1</v>
      </c>
      <c r="J56" s="10">
        <v>65.082999999999998</v>
      </c>
      <c r="K56" s="11">
        <v>6</v>
      </c>
      <c r="L56" s="10">
        <v>57.024999999999999</v>
      </c>
      <c r="M56" s="16">
        <v>2</v>
      </c>
      <c r="N56" s="17">
        <v>7.1950000000000003</v>
      </c>
      <c r="O56" s="16">
        <v>1</v>
      </c>
      <c r="P56" s="17">
        <v>67.701999999999998</v>
      </c>
      <c r="Q56" s="11">
        <v>2</v>
      </c>
      <c r="R56" s="10">
        <v>36.609000000000002</v>
      </c>
      <c r="S56" s="11">
        <v>1</v>
      </c>
      <c r="T56" s="10">
        <v>77.899000000000001</v>
      </c>
      <c r="U56" s="11">
        <v>445</v>
      </c>
      <c r="V56" s="10">
        <v>47.957000000000001</v>
      </c>
      <c r="W56" s="11"/>
      <c r="X56" s="10"/>
      <c r="Y56" s="11">
        <v>4</v>
      </c>
      <c r="Z56" s="10">
        <v>21.744</v>
      </c>
      <c r="AA56" s="11"/>
      <c r="AB56" s="10"/>
      <c r="AC56" s="11">
        <v>2</v>
      </c>
      <c r="AD56" s="10">
        <v>0.621</v>
      </c>
      <c r="AE56" s="11">
        <v>241</v>
      </c>
      <c r="AF56" s="10">
        <v>18.986000000000001</v>
      </c>
      <c r="AG56" s="11">
        <v>12</v>
      </c>
      <c r="AH56" s="10">
        <v>229.96799999999999</v>
      </c>
      <c r="AI56" s="11">
        <v>1</v>
      </c>
      <c r="AJ56" s="10">
        <v>106.324</v>
      </c>
      <c r="AK56" s="11">
        <v>1</v>
      </c>
      <c r="AL56" s="10">
        <v>5.8</v>
      </c>
      <c r="AM56" s="155">
        <v>692</v>
      </c>
      <c r="AN56" s="10">
        <v>217.541</v>
      </c>
      <c r="AO56" s="109">
        <v>2</v>
      </c>
      <c r="AP56" s="10">
        <v>203.952</v>
      </c>
      <c r="AQ56" s="11">
        <v>5</v>
      </c>
      <c r="AR56" s="32">
        <v>21.888000000000002</v>
      </c>
      <c r="AS56" s="28">
        <v>8</v>
      </c>
      <c r="AT56" s="10">
        <v>232.66900000000001</v>
      </c>
      <c r="AU56" s="11">
        <v>28</v>
      </c>
      <c r="AV56" s="170">
        <v>227.654</v>
      </c>
      <c r="AW56" s="109">
        <v>977</v>
      </c>
      <c r="AX56" s="10">
        <v>1380.797</v>
      </c>
      <c r="AY56" s="27"/>
      <c r="AZ56" s="132">
        <v>47.996000000000002</v>
      </c>
    </row>
    <row r="57" spans="2:52" x14ac:dyDescent="0.15">
      <c r="B57" s="144"/>
      <c r="C57" s="40" t="s">
        <v>6</v>
      </c>
      <c r="D57" s="9">
        <f t="shared" si="43"/>
        <v>1762</v>
      </c>
      <c r="E57" s="44">
        <f t="shared" si="44"/>
        <v>1563.825</v>
      </c>
      <c r="F57" s="147">
        <f t="shared" ref="F57:F61" si="47">+E57/SUM(E43)*100-100</f>
        <v>182.69015932927692</v>
      </c>
      <c r="G57" s="131"/>
      <c r="H57" s="10"/>
      <c r="I57" s="11">
        <v>1</v>
      </c>
      <c r="J57" s="10">
        <v>0.378</v>
      </c>
      <c r="K57" s="11">
        <v>3</v>
      </c>
      <c r="L57" s="10">
        <v>19.613</v>
      </c>
      <c r="M57" s="18">
        <v>2</v>
      </c>
      <c r="N57" s="19">
        <v>16.341000000000001</v>
      </c>
      <c r="O57" s="11"/>
      <c r="P57" s="10"/>
      <c r="Q57" s="11"/>
      <c r="R57" s="10"/>
      <c r="S57" s="11">
        <v>7</v>
      </c>
      <c r="T57" s="10">
        <v>264.75</v>
      </c>
      <c r="U57" s="11">
        <v>239</v>
      </c>
      <c r="V57" s="10">
        <v>9.5180000000000007</v>
      </c>
      <c r="W57" s="11"/>
      <c r="X57" s="10"/>
      <c r="Y57" s="11">
        <v>1</v>
      </c>
      <c r="Z57" s="10">
        <v>6.8650000000000002</v>
      </c>
      <c r="AA57" s="11">
        <v>2</v>
      </c>
      <c r="AB57" s="10">
        <v>121.10299999999999</v>
      </c>
      <c r="AC57" s="11">
        <v>22</v>
      </c>
      <c r="AD57" s="10">
        <v>3.262</v>
      </c>
      <c r="AE57" s="11">
        <v>474</v>
      </c>
      <c r="AF57" s="10">
        <v>29.189</v>
      </c>
      <c r="AG57" s="11">
        <v>25</v>
      </c>
      <c r="AH57" s="10">
        <v>164.25899999999999</v>
      </c>
      <c r="AI57" s="11">
        <v>1</v>
      </c>
      <c r="AJ57" s="10">
        <v>106.47799999999999</v>
      </c>
      <c r="AK57" s="11">
        <v>7</v>
      </c>
      <c r="AL57" s="10">
        <v>6.2729999999999997</v>
      </c>
      <c r="AM57" s="155">
        <v>800</v>
      </c>
      <c r="AN57" s="10">
        <v>514.30999999999995</v>
      </c>
      <c r="AO57" s="109">
        <v>2</v>
      </c>
      <c r="AP57" s="10">
        <v>51.122999999999998</v>
      </c>
      <c r="AQ57" s="11">
        <v>1</v>
      </c>
      <c r="AR57" s="32">
        <v>2.1890000000000001</v>
      </c>
      <c r="AS57" s="27">
        <v>8</v>
      </c>
      <c r="AT57" s="10">
        <v>72.622</v>
      </c>
      <c r="AU57" s="11">
        <v>167</v>
      </c>
      <c r="AV57" s="208">
        <v>175.55199999999999</v>
      </c>
      <c r="AW57" s="109">
        <v>1027</v>
      </c>
      <c r="AX57" s="10">
        <v>933.86699999999996</v>
      </c>
      <c r="AY57" s="27"/>
      <c r="AZ57" s="132">
        <v>25.954999999999998</v>
      </c>
    </row>
    <row r="58" spans="2:52" x14ac:dyDescent="0.15">
      <c r="B58" s="144"/>
      <c r="C58" s="3" t="s">
        <v>7</v>
      </c>
      <c r="D58" s="12">
        <f t="shared" si="43"/>
        <v>1437</v>
      </c>
      <c r="E58" s="38">
        <f t="shared" si="44"/>
        <v>747.70799999999997</v>
      </c>
      <c r="F58" s="148">
        <f t="shared" si="47"/>
        <v>-51.144054562300639</v>
      </c>
      <c r="G58" s="133"/>
      <c r="H58" s="13"/>
      <c r="I58" s="14"/>
      <c r="J58" s="13"/>
      <c r="K58" s="14">
        <v>6</v>
      </c>
      <c r="L58" s="13">
        <v>54.143000000000001</v>
      </c>
      <c r="M58" s="16">
        <v>2</v>
      </c>
      <c r="N58" s="17">
        <v>15.026999999999999</v>
      </c>
      <c r="O58" s="42">
        <v>1</v>
      </c>
      <c r="P58" s="20">
        <v>59.252000000000002</v>
      </c>
      <c r="Q58" s="14"/>
      <c r="R58" s="13"/>
      <c r="S58" s="14">
        <v>4</v>
      </c>
      <c r="T58" s="13">
        <v>105.047</v>
      </c>
      <c r="U58" s="14">
        <v>369</v>
      </c>
      <c r="V58" s="13">
        <v>28.591999999999999</v>
      </c>
      <c r="W58" s="14">
        <v>1</v>
      </c>
      <c r="X58" s="13">
        <v>2.4620000000000002</v>
      </c>
      <c r="Y58" s="14">
        <v>58</v>
      </c>
      <c r="Z58" s="13">
        <v>13.48</v>
      </c>
      <c r="AA58" s="14">
        <v>3</v>
      </c>
      <c r="AB58" s="13">
        <v>62.673999999999999</v>
      </c>
      <c r="AC58" s="14">
        <v>15</v>
      </c>
      <c r="AD58" s="13">
        <v>15.428000000000001</v>
      </c>
      <c r="AE58" s="14">
        <v>383</v>
      </c>
      <c r="AF58" s="13">
        <v>25.494</v>
      </c>
      <c r="AG58" s="14">
        <v>12</v>
      </c>
      <c r="AH58" s="13">
        <v>152.227</v>
      </c>
      <c r="AI58" s="14">
        <v>1</v>
      </c>
      <c r="AJ58" s="13">
        <v>2.3130000000000002</v>
      </c>
      <c r="AK58" s="14">
        <v>3</v>
      </c>
      <c r="AL58" s="13">
        <v>22.99</v>
      </c>
      <c r="AM58" s="157">
        <v>93</v>
      </c>
      <c r="AN58" s="13">
        <v>87.257000000000005</v>
      </c>
      <c r="AO58" s="110"/>
      <c r="AP58" s="13"/>
      <c r="AQ58" s="14">
        <v>2</v>
      </c>
      <c r="AR58" s="33">
        <v>25.754999999999999</v>
      </c>
      <c r="AS58" s="28">
        <v>4</v>
      </c>
      <c r="AT58" s="13">
        <v>24.809000000000001</v>
      </c>
      <c r="AU58" s="14">
        <v>480</v>
      </c>
      <c r="AV58" s="171">
        <v>50.758000000000003</v>
      </c>
      <c r="AW58" s="110">
        <v>1575</v>
      </c>
      <c r="AX58" s="13">
        <v>1440.1669999999999</v>
      </c>
      <c r="AY58" s="28"/>
      <c r="AZ58" s="134">
        <v>18.369</v>
      </c>
    </row>
    <row r="59" spans="2:52" x14ac:dyDescent="0.15">
      <c r="B59" s="144"/>
      <c r="C59" s="40" t="s">
        <v>8</v>
      </c>
      <c r="D59" s="12">
        <f t="shared" si="43"/>
        <v>401</v>
      </c>
      <c r="E59" s="38">
        <f t="shared" si="44"/>
        <v>298.33300000000003</v>
      </c>
      <c r="F59" s="146">
        <f t="shared" si="47"/>
        <v>-69.219681954700263</v>
      </c>
      <c r="G59" s="131"/>
      <c r="H59" s="10"/>
      <c r="I59" s="11">
        <v>4</v>
      </c>
      <c r="J59" s="10">
        <v>14.371</v>
      </c>
      <c r="K59" s="11">
        <v>4</v>
      </c>
      <c r="L59" s="10">
        <v>12.382</v>
      </c>
      <c r="M59" s="16">
        <v>1</v>
      </c>
      <c r="N59" s="21">
        <v>1.7210000000000001</v>
      </c>
      <c r="O59" s="11">
        <v>2</v>
      </c>
      <c r="P59" s="10">
        <v>45.383000000000003</v>
      </c>
      <c r="Q59" s="11">
        <v>1</v>
      </c>
      <c r="R59" s="10">
        <v>1.4419999999999999</v>
      </c>
      <c r="S59" s="11">
        <v>1</v>
      </c>
      <c r="T59" s="10">
        <v>7.2949999999999999</v>
      </c>
      <c r="U59" s="11">
        <v>83</v>
      </c>
      <c r="V59" s="10">
        <v>26.649000000000001</v>
      </c>
      <c r="W59" s="11"/>
      <c r="X59" s="10"/>
      <c r="Y59" s="11">
        <v>5</v>
      </c>
      <c r="Z59" s="10">
        <v>13.407999999999999</v>
      </c>
      <c r="AA59" s="11">
        <v>4</v>
      </c>
      <c r="AB59" s="10">
        <v>5.8879999999999999</v>
      </c>
      <c r="AC59" s="11">
        <v>4</v>
      </c>
      <c r="AD59" s="10">
        <v>21.858000000000001</v>
      </c>
      <c r="AE59" s="11">
        <v>86</v>
      </c>
      <c r="AF59" s="10">
        <v>9.8510000000000009</v>
      </c>
      <c r="AG59" s="11">
        <v>7</v>
      </c>
      <c r="AH59" s="10">
        <v>46.698</v>
      </c>
      <c r="AI59" s="11">
        <v>1</v>
      </c>
      <c r="AJ59" s="10">
        <v>30.387</v>
      </c>
      <c r="AK59" s="11">
        <v>3</v>
      </c>
      <c r="AL59" s="10">
        <v>3.2210000000000001</v>
      </c>
      <c r="AM59" s="155">
        <v>179</v>
      </c>
      <c r="AN59" s="10">
        <v>29.001999999999999</v>
      </c>
      <c r="AO59" s="109">
        <v>3</v>
      </c>
      <c r="AP59" s="10">
        <v>1.5509999999999999</v>
      </c>
      <c r="AQ59" s="11"/>
      <c r="AR59" s="32"/>
      <c r="AS59" s="27">
        <v>1</v>
      </c>
      <c r="AT59" s="10">
        <v>0.51200000000000001</v>
      </c>
      <c r="AU59" s="11">
        <v>12</v>
      </c>
      <c r="AV59" s="170">
        <v>26.713999999999999</v>
      </c>
      <c r="AW59" s="109">
        <v>1254</v>
      </c>
      <c r="AX59" s="10">
        <v>1009.5549999999999</v>
      </c>
      <c r="AY59" s="27"/>
      <c r="AZ59" s="132">
        <v>17.396000000000001</v>
      </c>
    </row>
    <row r="60" spans="2:52" x14ac:dyDescent="0.15">
      <c r="B60" s="144"/>
      <c r="C60" s="40" t="s">
        <v>9</v>
      </c>
      <c r="D60" s="9">
        <f t="shared" si="43"/>
        <v>1530</v>
      </c>
      <c r="E60" s="44">
        <f t="shared" si="44"/>
        <v>2534.7019999999998</v>
      </c>
      <c r="F60" s="147">
        <f t="shared" si="47"/>
        <v>20.160517296141606</v>
      </c>
      <c r="G60" s="131"/>
      <c r="H60" s="10"/>
      <c r="I60" s="11">
        <v>1</v>
      </c>
      <c r="J60" s="10">
        <v>0.748</v>
      </c>
      <c r="K60" s="11">
        <v>6</v>
      </c>
      <c r="L60" s="10">
        <v>33.274999999999999</v>
      </c>
      <c r="M60" s="18">
        <v>4</v>
      </c>
      <c r="N60" s="19">
        <v>44.747</v>
      </c>
      <c r="O60" s="11">
        <v>2</v>
      </c>
      <c r="P60" s="10">
        <v>129.202</v>
      </c>
      <c r="Q60" s="11"/>
      <c r="R60" s="10"/>
      <c r="S60" s="11">
        <v>6</v>
      </c>
      <c r="T60" s="10">
        <v>150.642</v>
      </c>
      <c r="U60" s="11">
        <v>518</v>
      </c>
      <c r="V60" s="10">
        <v>118.776</v>
      </c>
      <c r="W60" s="11"/>
      <c r="X60" s="10"/>
      <c r="Y60" s="11">
        <v>5</v>
      </c>
      <c r="Z60" s="10">
        <v>38.100999999999999</v>
      </c>
      <c r="AA60" s="11">
        <v>4</v>
      </c>
      <c r="AB60" s="10">
        <v>463.48399999999998</v>
      </c>
      <c r="AC60" s="11">
        <v>5</v>
      </c>
      <c r="AD60" s="10">
        <v>3.7879999999999998</v>
      </c>
      <c r="AE60" s="11">
        <v>484</v>
      </c>
      <c r="AF60" s="10">
        <v>62.828000000000003</v>
      </c>
      <c r="AG60" s="11">
        <v>22</v>
      </c>
      <c r="AH60" s="10">
        <v>392.01799999999997</v>
      </c>
      <c r="AI60" s="11">
        <v>7</v>
      </c>
      <c r="AJ60" s="10">
        <v>46.984999999999999</v>
      </c>
      <c r="AK60" s="11"/>
      <c r="AL60" s="10"/>
      <c r="AM60" s="155">
        <v>308</v>
      </c>
      <c r="AN60" s="10">
        <v>230.02500000000001</v>
      </c>
      <c r="AO60" s="109">
        <v>7</v>
      </c>
      <c r="AP60" s="10">
        <v>97.519000000000005</v>
      </c>
      <c r="AQ60" s="11">
        <v>5</v>
      </c>
      <c r="AR60" s="32">
        <v>24.975000000000001</v>
      </c>
      <c r="AS60" s="27">
        <v>12</v>
      </c>
      <c r="AT60" s="10">
        <v>499.02600000000001</v>
      </c>
      <c r="AU60" s="11">
        <v>134</v>
      </c>
      <c r="AV60" s="208">
        <v>198.56299999999999</v>
      </c>
      <c r="AW60" s="109">
        <v>970</v>
      </c>
      <c r="AX60" s="10">
        <v>1317.923</v>
      </c>
      <c r="AY60" s="27"/>
      <c r="AZ60" s="132">
        <v>38.857999999999997</v>
      </c>
    </row>
    <row r="61" spans="2:52" x14ac:dyDescent="0.15">
      <c r="B61" s="144"/>
      <c r="C61" s="3" t="s">
        <v>10</v>
      </c>
      <c r="D61" s="12">
        <f t="shared" si="43"/>
        <v>1710</v>
      </c>
      <c r="E61" s="38">
        <f t="shared" si="44"/>
        <v>1683.6200000000003</v>
      </c>
      <c r="F61" s="148">
        <f t="shared" si="47"/>
        <v>50.033462161914144</v>
      </c>
      <c r="G61" s="133">
        <v>1</v>
      </c>
      <c r="H61" s="13">
        <v>251.245</v>
      </c>
      <c r="I61" s="14">
        <v>1</v>
      </c>
      <c r="J61" s="13">
        <v>0.5</v>
      </c>
      <c r="K61" s="14">
        <v>6</v>
      </c>
      <c r="L61" s="13">
        <v>95.528999999999996</v>
      </c>
      <c r="M61" s="16">
        <v>1</v>
      </c>
      <c r="N61" s="17">
        <v>13.744</v>
      </c>
      <c r="O61" s="14"/>
      <c r="P61" s="13"/>
      <c r="Q61" s="14">
        <v>2</v>
      </c>
      <c r="R61" s="13">
        <v>34.988999999999997</v>
      </c>
      <c r="S61" s="14">
        <v>5</v>
      </c>
      <c r="T61" s="13">
        <v>173.66399999999999</v>
      </c>
      <c r="U61" s="14">
        <v>638</v>
      </c>
      <c r="V61" s="13">
        <v>33.363999999999997</v>
      </c>
      <c r="W61" s="14"/>
      <c r="X61" s="13"/>
      <c r="Y61" s="14">
        <v>174</v>
      </c>
      <c r="Z61" s="13">
        <v>7.8929999999999998</v>
      </c>
      <c r="AA61" s="14">
        <v>6</v>
      </c>
      <c r="AB61" s="13">
        <v>116.361</v>
      </c>
      <c r="AC61" s="14">
        <v>9</v>
      </c>
      <c r="AD61" s="13">
        <v>3.4489999999999998</v>
      </c>
      <c r="AE61" s="14">
        <v>144</v>
      </c>
      <c r="AF61" s="13">
        <v>10.548</v>
      </c>
      <c r="AG61" s="14">
        <v>14</v>
      </c>
      <c r="AH61" s="13">
        <v>239.07599999999999</v>
      </c>
      <c r="AI61" s="14"/>
      <c r="AJ61" s="13"/>
      <c r="AK61" s="14">
        <v>1</v>
      </c>
      <c r="AL61" s="13">
        <v>2.335</v>
      </c>
      <c r="AM61" s="157">
        <v>356</v>
      </c>
      <c r="AN61" s="13">
        <v>228.054</v>
      </c>
      <c r="AO61" s="110">
        <v>1</v>
      </c>
      <c r="AP61" s="13">
        <v>9.5470000000000006</v>
      </c>
      <c r="AQ61" s="14">
        <v>3</v>
      </c>
      <c r="AR61" s="33">
        <v>11.47</v>
      </c>
      <c r="AS61" s="28">
        <v>2</v>
      </c>
      <c r="AT61" s="13">
        <v>164.09100000000001</v>
      </c>
      <c r="AU61" s="14">
        <v>346</v>
      </c>
      <c r="AV61" s="170">
        <v>287.76100000000002</v>
      </c>
      <c r="AW61" s="110">
        <v>1853</v>
      </c>
      <c r="AX61" s="13">
        <v>1704.5550000000001</v>
      </c>
      <c r="AY61" s="28"/>
      <c r="AZ61" s="134">
        <v>40.119</v>
      </c>
    </row>
    <row r="62" spans="2:52" x14ac:dyDescent="0.15">
      <c r="B62" s="144"/>
      <c r="C62" s="40" t="s">
        <v>11</v>
      </c>
      <c r="D62" s="12">
        <f t="shared" si="43"/>
        <v>1081</v>
      </c>
      <c r="E62" s="38">
        <f t="shared" si="44"/>
        <v>1387.8020000000001</v>
      </c>
      <c r="F62" s="146">
        <f>+E62/SUM(E48)*100-100</f>
        <v>38.98687348086608</v>
      </c>
      <c r="G62" s="131">
        <v>1</v>
      </c>
      <c r="H62" s="10">
        <v>79.977999999999994</v>
      </c>
      <c r="I62" s="11">
        <v>3</v>
      </c>
      <c r="J62" s="10">
        <v>133.684</v>
      </c>
      <c r="K62" s="11">
        <v>4</v>
      </c>
      <c r="L62" s="10">
        <v>85.444000000000003</v>
      </c>
      <c r="M62" s="16">
        <v>1</v>
      </c>
      <c r="N62" s="17">
        <v>32.975999999999999</v>
      </c>
      <c r="O62" s="11">
        <v>1</v>
      </c>
      <c r="P62" s="10">
        <v>10.287000000000001</v>
      </c>
      <c r="Q62" s="11">
        <v>2</v>
      </c>
      <c r="R62" s="10">
        <v>13.632</v>
      </c>
      <c r="S62" s="11">
        <v>4</v>
      </c>
      <c r="T62" s="10">
        <v>186.55600000000001</v>
      </c>
      <c r="U62" s="11">
        <v>170</v>
      </c>
      <c r="V62" s="10">
        <v>16.27</v>
      </c>
      <c r="W62" s="11"/>
      <c r="X62" s="10"/>
      <c r="Y62" s="11">
        <v>3</v>
      </c>
      <c r="Z62" s="10">
        <v>2.2679999999999998</v>
      </c>
      <c r="AA62" s="11"/>
      <c r="AB62" s="10"/>
      <c r="AC62" s="11">
        <v>7</v>
      </c>
      <c r="AD62" s="10">
        <v>13.015000000000001</v>
      </c>
      <c r="AE62" s="11">
        <v>236</v>
      </c>
      <c r="AF62" s="10">
        <v>66.566000000000003</v>
      </c>
      <c r="AG62" s="11">
        <v>12</v>
      </c>
      <c r="AH62" s="10">
        <v>189.58500000000001</v>
      </c>
      <c r="AI62" s="11">
        <v>6</v>
      </c>
      <c r="AJ62" s="10">
        <v>16.448</v>
      </c>
      <c r="AK62" s="11">
        <v>2</v>
      </c>
      <c r="AL62" s="10">
        <v>16.283999999999999</v>
      </c>
      <c r="AM62" s="155">
        <v>354</v>
      </c>
      <c r="AN62" s="10">
        <v>81.066000000000003</v>
      </c>
      <c r="AO62" s="109">
        <v>3</v>
      </c>
      <c r="AP62" s="10">
        <v>88.385000000000005</v>
      </c>
      <c r="AQ62" s="11"/>
      <c r="AR62" s="32"/>
      <c r="AS62" s="27">
        <v>4</v>
      </c>
      <c r="AT62" s="10">
        <v>302.28800000000001</v>
      </c>
      <c r="AU62" s="11">
        <v>268</v>
      </c>
      <c r="AV62" s="170">
        <v>53.07</v>
      </c>
      <c r="AW62" s="109">
        <v>2030</v>
      </c>
      <c r="AX62" s="10">
        <v>1378.596</v>
      </c>
      <c r="AY62" s="27"/>
      <c r="AZ62" s="132">
        <v>15.696999999999999</v>
      </c>
    </row>
    <row r="63" spans="2:52" x14ac:dyDescent="0.15">
      <c r="B63" s="144"/>
      <c r="C63" s="40" t="s">
        <v>12</v>
      </c>
      <c r="D63" s="12">
        <f>G63+I63+K63+M63+O63+Q63+S63+U63+W63+Y63+AK63+AU63+AA63+AC63+AE63+AG63+AI63+AM63+AO63+AQ63+AS63</f>
        <v>1114</v>
      </c>
      <c r="E63" s="38">
        <f>H63+J63+L63+N63+P63+R63+T63+V63+X63+Z63+AL63+AV63+AB63+AD63+AF63+AH63+AJ63+AN63+AP63+AR63+AT63</f>
        <v>1805.2630000000004</v>
      </c>
      <c r="F63" s="146">
        <f>+E63/SUM(E49)*100-100</f>
        <v>33.354041442318589</v>
      </c>
      <c r="G63" s="131"/>
      <c r="H63" s="10"/>
      <c r="I63" s="11">
        <v>1</v>
      </c>
      <c r="J63" s="10">
        <v>1.75</v>
      </c>
      <c r="K63" s="11">
        <v>5</v>
      </c>
      <c r="L63" s="10">
        <v>42.933</v>
      </c>
      <c r="M63" s="16">
        <v>2</v>
      </c>
      <c r="N63" s="17">
        <v>21.754999999999999</v>
      </c>
      <c r="O63" s="11">
        <v>1</v>
      </c>
      <c r="P63" s="10">
        <v>156.22800000000001</v>
      </c>
      <c r="Q63" s="11"/>
      <c r="R63" s="10"/>
      <c r="S63" s="11">
        <v>5</v>
      </c>
      <c r="T63" s="10">
        <v>16.088999999999999</v>
      </c>
      <c r="U63" s="11">
        <v>143</v>
      </c>
      <c r="V63" s="10">
        <v>13.375</v>
      </c>
      <c r="W63" s="11"/>
      <c r="X63" s="10"/>
      <c r="Y63" s="11">
        <v>4</v>
      </c>
      <c r="Z63" s="10">
        <v>18.102</v>
      </c>
      <c r="AA63" s="11">
        <v>1</v>
      </c>
      <c r="AB63" s="10">
        <v>116.685</v>
      </c>
      <c r="AC63" s="11">
        <v>5</v>
      </c>
      <c r="AD63" s="10">
        <v>2.8250000000000002</v>
      </c>
      <c r="AE63" s="11">
        <v>168</v>
      </c>
      <c r="AF63" s="10">
        <v>601.24</v>
      </c>
      <c r="AG63" s="11">
        <v>28</v>
      </c>
      <c r="AH63" s="10">
        <v>412.68200000000002</v>
      </c>
      <c r="AI63" s="11">
        <v>3</v>
      </c>
      <c r="AJ63" s="10">
        <v>5.4969999999999999</v>
      </c>
      <c r="AK63" s="11">
        <v>3</v>
      </c>
      <c r="AL63" s="10">
        <v>12.736000000000001</v>
      </c>
      <c r="AM63" s="155">
        <v>698</v>
      </c>
      <c r="AN63" s="10">
        <v>52.758000000000003</v>
      </c>
      <c r="AO63" s="109">
        <v>5</v>
      </c>
      <c r="AP63" s="10">
        <v>137.13999999999999</v>
      </c>
      <c r="AQ63" s="11">
        <v>8</v>
      </c>
      <c r="AR63" s="32">
        <v>29.861000000000001</v>
      </c>
      <c r="AS63" s="27">
        <v>6</v>
      </c>
      <c r="AT63" s="10">
        <v>74.521000000000001</v>
      </c>
      <c r="AU63" s="11">
        <v>28</v>
      </c>
      <c r="AV63" s="170">
        <v>89.085999999999999</v>
      </c>
      <c r="AW63" s="109">
        <v>1374</v>
      </c>
      <c r="AX63" s="10">
        <v>941.63499999999999</v>
      </c>
      <c r="AY63" s="161"/>
      <c r="AZ63" s="165">
        <v>6.8339999999999996</v>
      </c>
    </row>
    <row r="64" spans="2:52" x14ac:dyDescent="0.15">
      <c r="B64" s="151" t="s">
        <v>76</v>
      </c>
      <c r="C64" s="36" t="s">
        <v>15</v>
      </c>
      <c r="D64" s="52">
        <f>SUM(D52:D63)</f>
        <v>16273</v>
      </c>
      <c r="E64" s="56">
        <f>SUM(E52:E63)</f>
        <v>18195.729000000003</v>
      </c>
      <c r="F64" s="152">
        <f>+E64/SUM(E50)*100-100</f>
        <v>7.3535187622184139</v>
      </c>
      <c r="G64" s="139">
        <f>SUM(G52:G63)</f>
        <v>5</v>
      </c>
      <c r="H64" s="26">
        <f t="shared" ref="H64:L64" si="48">SUM(H52:H63)</f>
        <v>420.43700000000001</v>
      </c>
      <c r="I64" s="53">
        <f t="shared" si="48"/>
        <v>30</v>
      </c>
      <c r="J64" s="24">
        <f t="shared" si="48"/>
        <v>525.01799999999992</v>
      </c>
      <c r="K64" s="54">
        <f t="shared" si="48"/>
        <v>54</v>
      </c>
      <c r="L64" s="26">
        <f t="shared" si="48"/>
        <v>1471.5510000000004</v>
      </c>
      <c r="M64" s="53">
        <f>SUM(M52:M63)</f>
        <v>21</v>
      </c>
      <c r="N64" s="24">
        <f t="shared" ref="N64:AZ64" si="49">SUM(N52:N63)</f>
        <v>259.71199999999999</v>
      </c>
      <c r="O64" s="54">
        <f t="shared" si="49"/>
        <v>12</v>
      </c>
      <c r="P64" s="26">
        <f t="shared" si="49"/>
        <v>695.80200000000013</v>
      </c>
      <c r="Q64" s="55">
        <f t="shared" si="49"/>
        <v>16</v>
      </c>
      <c r="R64" s="47">
        <f t="shared" si="49"/>
        <v>194.47500000000002</v>
      </c>
      <c r="S64" s="54">
        <f t="shared" si="49"/>
        <v>44</v>
      </c>
      <c r="T64" s="26">
        <f t="shared" si="49"/>
        <v>1528.864</v>
      </c>
      <c r="U64" s="55">
        <f t="shared" si="49"/>
        <v>3801</v>
      </c>
      <c r="V64" s="47">
        <f t="shared" si="49"/>
        <v>369.09599999999995</v>
      </c>
      <c r="W64" s="55">
        <f t="shared" si="49"/>
        <v>3</v>
      </c>
      <c r="X64" s="47">
        <f t="shared" si="49"/>
        <v>16.945</v>
      </c>
      <c r="Y64" s="54">
        <f t="shared" si="49"/>
        <v>378</v>
      </c>
      <c r="Z64" s="26">
        <f t="shared" si="49"/>
        <v>269.15800000000002</v>
      </c>
      <c r="AA64" s="23">
        <f t="shared" si="49"/>
        <v>28</v>
      </c>
      <c r="AB64" s="26">
        <f t="shared" si="49"/>
        <v>1606.682</v>
      </c>
      <c r="AC64" s="55">
        <f t="shared" si="49"/>
        <v>108</v>
      </c>
      <c r="AD64" s="47">
        <f t="shared" si="49"/>
        <v>84.617999999999995</v>
      </c>
      <c r="AE64" s="54">
        <f t="shared" si="49"/>
        <v>3552</v>
      </c>
      <c r="AF64" s="26">
        <f t="shared" si="49"/>
        <v>1164.8989999999999</v>
      </c>
      <c r="AG64" s="55">
        <f t="shared" si="49"/>
        <v>198</v>
      </c>
      <c r="AH64" s="47">
        <f t="shared" si="49"/>
        <v>2717.0420000000004</v>
      </c>
      <c r="AI64" s="54">
        <f t="shared" si="49"/>
        <v>25</v>
      </c>
      <c r="AJ64" s="26">
        <f t="shared" si="49"/>
        <v>453.41699999999997</v>
      </c>
      <c r="AK64" s="23">
        <f t="shared" si="49"/>
        <v>26</v>
      </c>
      <c r="AL64" s="22">
        <f t="shared" si="49"/>
        <v>86.75</v>
      </c>
      <c r="AM64" s="158">
        <f t="shared" si="49"/>
        <v>5845</v>
      </c>
      <c r="AN64" s="22">
        <f t="shared" si="49"/>
        <v>1773.1260000000002</v>
      </c>
      <c r="AO64" s="113">
        <f t="shared" si="49"/>
        <v>30</v>
      </c>
      <c r="AP64" s="26">
        <f t="shared" si="49"/>
        <v>610.75700000000006</v>
      </c>
      <c r="AQ64" s="23">
        <f t="shared" si="49"/>
        <v>40</v>
      </c>
      <c r="AR64" s="24">
        <f t="shared" si="49"/>
        <v>369.63600000000002</v>
      </c>
      <c r="AS64" s="23">
        <f t="shared" si="49"/>
        <v>106</v>
      </c>
      <c r="AT64" s="26">
        <f t="shared" si="49"/>
        <v>2110.8380000000002</v>
      </c>
      <c r="AU64" s="23">
        <f t="shared" si="49"/>
        <v>1951</v>
      </c>
      <c r="AV64" s="174">
        <f t="shared" si="49"/>
        <v>1466.9059999999999</v>
      </c>
      <c r="AW64" s="113">
        <f t="shared" si="49"/>
        <v>15341</v>
      </c>
      <c r="AX64" s="26">
        <f t="shared" si="49"/>
        <v>14402.95</v>
      </c>
      <c r="AY64" s="159">
        <f t="shared" si="49"/>
        <v>0</v>
      </c>
      <c r="AZ64" s="166">
        <f t="shared" si="49"/>
        <v>278.72300000000001</v>
      </c>
    </row>
    <row r="65" spans="2:52" s="121" customFormat="1" ht="15" thickBot="1" x14ac:dyDescent="0.2">
      <c r="B65" s="153" t="s">
        <v>20</v>
      </c>
      <c r="C65" s="122"/>
      <c r="D65" s="123">
        <f>D64/SUM(D38:D49)-1</f>
        <v>-0.27265006927993563</v>
      </c>
      <c r="E65" s="124">
        <f t="shared" ref="E65" si="50">E64/SUM(E38:E49)-1</f>
        <v>7.3535187622184139E-2</v>
      </c>
      <c r="F65" s="141">
        <f>F64/SUM(F38:F49)-1</f>
        <v>-1.0622242351511204</v>
      </c>
      <c r="G65" s="140">
        <f t="shared" ref="G65:AN65" si="51">G64/SUM(G38:G49)-1</f>
        <v>-0.2857142857142857</v>
      </c>
      <c r="H65" s="125">
        <f t="shared" si="51"/>
        <v>-0.33306525042750501</v>
      </c>
      <c r="I65" s="126">
        <f t="shared" si="51"/>
        <v>-0.59459459459459452</v>
      </c>
      <c r="J65" s="125">
        <f t="shared" si="51"/>
        <v>-0.16395878219245497</v>
      </c>
      <c r="K65" s="126">
        <f t="shared" si="51"/>
        <v>2</v>
      </c>
      <c r="L65" s="125">
        <f t="shared" si="51"/>
        <v>3.1942573585787635</v>
      </c>
      <c r="M65" s="126">
        <f t="shared" si="51"/>
        <v>0.10526315789473695</v>
      </c>
      <c r="N65" s="125">
        <f t="shared" si="51"/>
        <v>-0.13582867771592477</v>
      </c>
      <c r="O65" s="126">
        <f t="shared" si="51"/>
        <v>3</v>
      </c>
      <c r="P65" s="125">
        <f t="shared" si="51"/>
        <v>2.7473583300121724</v>
      </c>
      <c r="Q65" s="126">
        <f t="shared" si="51"/>
        <v>6.6666666666666652E-2</v>
      </c>
      <c r="R65" s="125">
        <f t="shared" si="51"/>
        <v>-0.27247390670008598</v>
      </c>
      <c r="S65" s="126">
        <f t="shared" si="51"/>
        <v>-0.30158730158730163</v>
      </c>
      <c r="T65" s="125">
        <f t="shared" si="51"/>
        <v>-0.55603811384497348</v>
      </c>
      <c r="U65" s="126">
        <f t="shared" si="51"/>
        <v>-0.19162058698426199</v>
      </c>
      <c r="V65" s="125">
        <f t="shared" si="51"/>
        <v>-0.28171176693814415</v>
      </c>
      <c r="W65" s="126">
        <f t="shared" si="51"/>
        <v>-0.75</v>
      </c>
      <c r="X65" s="125">
        <f t="shared" si="51"/>
        <v>-0.44166199874789946</v>
      </c>
      <c r="Y65" s="126">
        <f t="shared" si="51"/>
        <v>0.44827586206896552</v>
      </c>
      <c r="Z65" s="125">
        <f t="shared" si="51"/>
        <v>2.6717549962485512</v>
      </c>
      <c r="AA65" s="126">
        <f t="shared" si="51"/>
        <v>-9.6774193548387122E-2</v>
      </c>
      <c r="AB65" s="125">
        <f t="shared" si="51"/>
        <v>-0.27211781793273171</v>
      </c>
      <c r="AC65" s="126">
        <f t="shared" si="51"/>
        <v>0.83050847457627119</v>
      </c>
      <c r="AD65" s="125">
        <f t="shared" si="51"/>
        <v>1.6499436302142052</v>
      </c>
      <c r="AE65" s="126">
        <f t="shared" si="51"/>
        <v>-0.10574018126888218</v>
      </c>
      <c r="AF65" s="125">
        <f t="shared" si="51"/>
        <v>0.52192215183175605</v>
      </c>
      <c r="AG65" s="126">
        <f t="shared" si="51"/>
        <v>0.83333333333333326</v>
      </c>
      <c r="AH65" s="125">
        <f t="shared" si="51"/>
        <v>0.23251484483798834</v>
      </c>
      <c r="AI65" s="126">
        <f t="shared" si="51"/>
        <v>0.31578947368421062</v>
      </c>
      <c r="AJ65" s="125">
        <f t="shared" si="51"/>
        <v>0.46452046343519537</v>
      </c>
      <c r="AK65" s="126">
        <f t="shared" si="51"/>
        <v>-0.36585365853658536</v>
      </c>
      <c r="AL65" s="125">
        <f t="shared" si="51"/>
        <v>-0.33519300477434877</v>
      </c>
      <c r="AM65" s="126">
        <f t="shared" si="51"/>
        <v>-0.11224179829890646</v>
      </c>
      <c r="AN65" s="125">
        <f t="shared" si="51"/>
        <v>0.39197313282389579</v>
      </c>
      <c r="AO65" s="128">
        <f t="shared" ref="AO65:AX65" si="52">AO64/SUM(AO38:AO47)-1</f>
        <v>0.36363636363636354</v>
      </c>
      <c r="AP65" s="124">
        <f t="shared" si="52"/>
        <v>-0.20233699847064646</v>
      </c>
      <c r="AQ65" s="127">
        <f t="shared" si="52"/>
        <v>-0.2857142857142857</v>
      </c>
      <c r="AR65" s="178">
        <f t="shared" si="52"/>
        <v>0.19314781519630464</v>
      </c>
      <c r="AS65" s="127">
        <f t="shared" si="52"/>
        <v>0.60606060606060597</v>
      </c>
      <c r="AT65" s="124">
        <f t="shared" si="52"/>
        <v>1.3459177232071418</v>
      </c>
      <c r="AU65" s="127">
        <f t="shared" si="52"/>
        <v>-0.65284697508896805</v>
      </c>
      <c r="AV65" s="179">
        <f t="shared" si="52"/>
        <v>0.34714853654661559</v>
      </c>
      <c r="AW65" s="128">
        <f t="shared" si="52"/>
        <v>0.20976263701600817</v>
      </c>
      <c r="AX65" s="124">
        <f t="shared" si="52"/>
        <v>0.147924670439749</v>
      </c>
      <c r="AY65" s="127" t="e">
        <f>AY64/SUM(AY38:AY47)-1</f>
        <v>#DIV/0!</v>
      </c>
      <c r="AZ65" s="141">
        <f t="shared" ref="AZ65" si="53">AZ64/SUM(AZ38:AZ47)-1</f>
        <v>-3.9581682230109161E-2</v>
      </c>
    </row>
    <row r="66" spans="2:52" x14ac:dyDescent="0.15">
      <c r="B66" s="144" t="s">
        <v>77</v>
      </c>
      <c r="C66" s="40" t="s">
        <v>1</v>
      </c>
      <c r="D66" s="12">
        <f>G66+I66+K66+M66+O66+Q66+S66+U66+W66+Y66+AK66+AU66+AA66+AC66+AE66+AG66+AI66+AM66+AO66+AQ66+AS66</f>
        <v>1442</v>
      </c>
      <c r="E66" s="38">
        <f>H66+J66+L66+N66+P66+R66+T66+V66+X66+Z66+AL66+AV66+AB66+AD66+AF66+AH66+AJ66+AN66+AP66+AR66+AT66</f>
        <v>1794.3740000000003</v>
      </c>
      <c r="F66" s="145">
        <f>+E66/SUM(E52)*100-100</f>
        <v>27.12433696938956</v>
      </c>
      <c r="G66" s="131"/>
      <c r="H66" s="10"/>
      <c r="I66" s="11">
        <v>1</v>
      </c>
      <c r="J66" s="10">
        <v>5.5170000000000003</v>
      </c>
      <c r="K66" s="11">
        <v>2</v>
      </c>
      <c r="L66" s="10">
        <v>27.466000000000001</v>
      </c>
      <c r="M66" s="16">
        <v>2</v>
      </c>
      <c r="N66" s="17">
        <v>8.1289999999999996</v>
      </c>
      <c r="O66" s="16">
        <v>2</v>
      </c>
      <c r="P66" s="17">
        <v>298.30200000000002</v>
      </c>
      <c r="Q66" s="11"/>
      <c r="R66" s="10"/>
      <c r="S66" s="11">
        <v>9</v>
      </c>
      <c r="T66" s="10">
        <v>304.35500000000002</v>
      </c>
      <c r="U66" s="11">
        <v>334</v>
      </c>
      <c r="V66" s="10">
        <v>57.444000000000003</v>
      </c>
      <c r="W66" s="11"/>
      <c r="X66" s="10"/>
      <c r="Y66" s="11">
        <v>55</v>
      </c>
      <c r="Z66" s="10">
        <v>5.0380000000000003</v>
      </c>
      <c r="AA66" s="11">
        <v>2</v>
      </c>
      <c r="AB66" s="10">
        <v>169.89400000000001</v>
      </c>
      <c r="AC66" s="11">
        <v>17</v>
      </c>
      <c r="AD66" s="10">
        <v>20.977</v>
      </c>
      <c r="AE66" s="11">
        <v>557</v>
      </c>
      <c r="AF66" s="10">
        <v>75.036000000000001</v>
      </c>
      <c r="AG66" s="11">
        <v>20</v>
      </c>
      <c r="AH66" s="10">
        <v>407.53500000000003</v>
      </c>
      <c r="AI66" s="11"/>
      <c r="AJ66" s="10"/>
      <c r="AK66" s="11">
        <v>3</v>
      </c>
      <c r="AL66" s="10">
        <v>5.4610000000000003</v>
      </c>
      <c r="AM66" s="11">
        <v>349</v>
      </c>
      <c r="AN66" s="10">
        <v>177.45</v>
      </c>
      <c r="AO66" s="109">
        <v>1</v>
      </c>
      <c r="AP66" s="10">
        <v>0.41199999999999998</v>
      </c>
      <c r="AQ66" s="11">
        <v>6</v>
      </c>
      <c r="AR66" s="32">
        <v>109.351</v>
      </c>
      <c r="AS66" s="27">
        <v>18</v>
      </c>
      <c r="AT66" s="10">
        <v>80.709999999999994</v>
      </c>
      <c r="AU66" s="11">
        <v>64</v>
      </c>
      <c r="AV66" s="170">
        <v>41.296999999999997</v>
      </c>
      <c r="AW66" s="109">
        <v>1294</v>
      </c>
      <c r="AX66" s="10">
        <v>780.51199999999994</v>
      </c>
      <c r="AY66" s="27"/>
      <c r="AZ66" s="132">
        <v>50.722999999999999</v>
      </c>
    </row>
    <row r="67" spans="2:52" x14ac:dyDescent="0.15">
      <c r="B67" s="144"/>
      <c r="C67" s="40" t="s">
        <v>2</v>
      </c>
      <c r="D67" s="12">
        <f>G67+I67+K67+M67+O67+Q67+S67+U67+W67+Y67+AK67+AU67+AA67+AC67+AE67+AG67+AI67+AM67+AO67+AQ67+AS67</f>
        <v>957</v>
      </c>
      <c r="E67" s="38">
        <f>H67+J67+L67+N67+P67+R67+T67+V67+X67+Z67+AL67+AV67+AB67+AD67+AF67+AH67+AJ67+AN67+AP67+AR67+AT67</f>
        <v>1199.789</v>
      </c>
      <c r="F67" s="146">
        <f>+E67/SUM(E53)*100-100</f>
        <v>-29.438911286172583</v>
      </c>
      <c r="G67" s="131"/>
      <c r="H67" s="10"/>
      <c r="I67" s="11">
        <v>14</v>
      </c>
      <c r="J67" s="10">
        <v>101.386</v>
      </c>
      <c r="K67" s="11">
        <v>2</v>
      </c>
      <c r="L67" s="10">
        <v>9.1859999999999999</v>
      </c>
      <c r="M67" s="16">
        <v>5</v>
      </c>
      <c r="N67" s="17">
        <v>159.75899999999999</v>
      </c>
      <c r="O67" s="16"/>
      <c r="P67" s="17"/>
      <c r="Q67" s="11">
        <v>3</v>
      </c>
      <c r="R67" s="10">
        <v>30.791</v>
      </c>
      <c r="S67" s="11">
        <v>4</v>
      </c>
      <c r="T67" s="35">
        <v>66.364999999999995</v>
      </c>
      <c r="U67" s="11">
        <v>248</v>
      </c>
      <c r="V67" s="10">
        <v>53.965000000000003</v>
      </c>
      <c r="W67" s="11">
        <v>3</v>
      </c>
      <c r="X67" s="10">
        <v>11.25</v>
      </c>
      <c r="Y67" s="11">
        <v>10</v>
      </c>
      <c r="Z67" s="10">
        <v>6.194</v>
      </c>
      <c r="AA67" s="11">
        <v>2</v>
      </c>
      <c r="AB67" s="10">
        <v>151.941</v>
      </c>
      <c r="AC67" s="11">
        <v>3</v>
      </c>
      <c r="AD67" s="10">
        <v>8.5399999999999991</v>
      </c>
      <c r="AE67" s="11">
        <v>164</v>
      </c>
      <c r="AF67" s="10">
        <v>41.164000000000001</v>
      </c>
      <c r="AG67" s="11">
        <v>34</v>
      </c>
      <c r="AH67" s="10">
        <v>336.286</v>
      </c>
      <c r="AI67" s="11">
        <v>2</v>
      </c>
      <c r="AJ67" s="10">
        <v>4.66</v>
      </c>
      <c r="AK67" s="11">
        <v>2</v>
      </c>
      <c r="AL67" s="10">
        <v>4.6719999999999997</v>
      </c>
      <c r="AM67" s="155">
        <v>401</v>
      </c>
      <c r="AN67" s="10">
        <v>70.596999999999994</v>
      </c>
      <c r="AO67" s="109">
        <v>1</v>
      </c>
      <c r="AP67" s="10">
        <v>24.957999999999998</v>
      </c>
      <c r="AQ67" s="11">
        <v>5</v>
      </c>
      <c r="AR67" s="32">
        <v>27.475999999999999</v>
      </c>
      <c r="AS67" s="27">
        <v>5</v>
      </c>
      <c r="AT67" s="10">
        <v>17.648</v>
      </c>
      <c r="AU67" s="11">
        <v>49</v>
      </c>
      <c r="AV67" s="170">
        <v>72.950999999999993</v>
      </c>
      <c r="AW67" s="109">
        <v>1233</v>
      </c>
      <c r="AX67" s="10">
        <v>1441.9659999999999</v>
      </c>
      <c r="AY67" s="27"/>
      <c r="AZ67" s="132">
        <v>32.252000000000002</v>
      </c>
    </row>
    <row r="68" spans="2:52" x14ac:dyDescent="0.15">
      <c r="B68" s="144"/>
      <c r="C68" s="40" t="s">
        <v>3</v>
      </c>
      <c r="D68" s="12">
        <f t="shared" ref="D68:D76" si="54">G68+I68+K68+M68+O68+Q68+S68+U68+W68+Y68+AK68+AU68+AA68+AC68+AE68+AG68+AI68+AM68+AO68+AQ68+AS68</f>
        <v>0</v>
      </c>
      <c r="E68" s="38">
        <f t="shared" ref="E68:E76" si="55">H68+J68+L68+N68+P68+R68+T68+V68+X68+Z68+AL68+AV68+AB68+AD68+AF68+AH68+AJ68+AN68+AP68+AR68+AT68</f>
        <v>0</v>
      </c>
      <c r="F68" s="147">
        <f t="shared" ref="F68:F69" si="56">+E68/SUM(E54)*100-100</f>
        <v>-100</v>
      </c>
      <c r="G68" s="131"/>
      <c r="H68" s="10"/>
      <c r="I68" s="11"/>
      <c r="J68" s="10"/>
      <c r="K68" s="11"/>
      <c r="L68" s="10"/>
      <c r="M68" s="18"/>
      <c r="N68" s="19"/>
      <c r="O68" s="11"/>
      <c r="P68" s="10"/>
      <c r="Q68" s="11"/>
      <c r="R68" s="10"/>
      <c r="S68" s="11"/>
      <c r="T68" s="10"/>
      <c r="U68" s="11"/>
      <c r="V68" s="10"/>
      <c r="W68" s="11"/>
      <c r="X68" s="10"/>
      <c r="Y68" s="50"/>
      <c r="Z68" s="51"/>
      <c r="AA68" s="11"/>
      <c r="AB68" s="10"/>
      <c r="AC68" s="11"/>
      <c r="AD68" s="10"/>
      <c r="AE68" s="50"/>
      <c r="AF68" s="51"/>
      <c r="AG68" s="11"/>
      <c r="AH68" s="10"/>
      <c r="AI68" s="50"/>
      <c r="AJ68" s="51"/>
      <c r="AK68" s="50"/>
      <c r="AL68" s="51"/>
      <c r="AM68" s="156"/>
      <c r="AN68" s="51"/>
      <c r="AO68" s="109"/>
      <c r="AP68" s="10"/>
      <c r="AQ68" s="11"/>
      <c r="AR68" s="32"/>
      <c r="AS68" s="27"/>
      <c r="AT68" s="10"/>
      <c r="AU68" s="11"/>
      <c r="AV68" s="170"/>
      <c r="AW68" s="109"/>
      <c r="AX68" s="10"/>
      <c r="AY68" s="27"/>
      <c r="AZ68" s="132"/>
    </row>
    <row r="69" spans="2:52" x14ac:dyDescent="0.15">
      <c r="B69" s="144"/>
      <c r="C69" s="3" t="s">
        <v>4</v>
      </c>
      <c r="D69" s="15">
        <f t="shared" si="54"/>
        <v>0</v>
      </c>
      <c r="E69" s="46">
        <f t="shared" si="55"/>
        <v>0</v>
      </c>
      <c r="F69" s="148">
        <f t="shared" si="56"/>
        <v>-100</v>
      </c>
      <c r="G69" s="133"/>
      <c r="H69" s="13"/>
      <c r="I69" s="14"/>
      <c r="J69" s="13"/>
      <c r="K69" s="14"/>
      <c r="L69" s="49"/>
      <c r="M69" s="16"/>
      <c r="N69" s="17"/>
      <c r="O69" s="14"/>
      <c r="P69" s="13"/>
      <c r="Q69" s="14"/>
      <c r="R69" s="13"/>
      <c r="S69" s="14"/>
      <c r="T69" s="13"/>
      <c r="U69" s="14"/>
      <c r="V69" s="13"/>
      <c r="W69" s="14"/>
      <c r="X69" s="13"/>
      <c r="Y69" s="11"/>
      <c r="Z69" s="10"/>
      <c r="AA69" s="14"/>
      <c r="AB69" s="13"/>
      <c r="AC69" s="14"/>
      <c r="AD69" s="13"/>
      <c r="AE69" s="11"/>
      <c r="AF69" s="10"/>
      <c r="AG69" s="14"/>
      <c r="AH69" s="13"/>
      <c r="AI69" s="11"/>
      <c r="AJ69" s="10"/>
      <c r="AK69" s="11"/>
      <c r="AL69" s="10"/>
      <c r="AM69" s="155"/>
      <c r="AN69" s="10"/>
      <c r="AO69" s="110"/>
      <c r="AP69" s="13"/>
      <c r="AQ69" s="43"/>
      <c r="AR69" s="33"/>
      <c r="AS69" s="28"/>
      <c r="AT69" s="13"/>
      <c r="AU69" s="43"/>
      <c r="AV69" s="171"/>
      <c r="AW69" s="110"/>
      <c r="AX69" s="13"/>
      <c r="AY69" s="28"/>
      <c r="AZ69" s="134"/>
    </row>
    <row r="70" spans="2:52" x14ac:dyDescent="0.15">
      <c r="B70" s="144"/>
      <c r="C70" s="40" t="s">
        <v>5</v>
      </c>
      <c r="D70" s="12">
        <f t="shared" si="54"/>
        <v>0</v>
      </c>
      <c r="E70" s="45">
        <f t="shared" si="55"/>
        <v>0</v>
      </c>
      <c r="F70" s="146">
        <f t="shared" ref="F70" si="57">+E70/SUM(E56)*100-100</f>
        <v>-100</v>
      </c>
      <c r="G70" s="131"/>
      <c r="H70" s="10"/>
      <c r="I70" s="11"/>
      <c r="J70" s="10"/>
      <c r="K70" s="11"/>
      <c r="L70" s="10"/>
      <c r="M70" s="16"/>
      <c r="N70" s="17"/>
      <c r="O70" s="16"/>
      <c r="P70" s="17"/>
      <c r="Q70" s="11"/>
      <c r="R70" s="10"/>
      <c r="S70" s="11"/>
      <c r="T70" s="10"/>
      <c r="U70" s="11"/>
      <c r="V70" s="10"/>
      <c r="W70" s="11"/>
      <c r="X70" s="10"/>
      <c r="Y70" s="11"/>
      <c r="Z70" s="10"/>
      <c r="AA70" s="11"/>
      <c r="AB70" s="10"/>
      <c r="AC70" s="11"/>
      <c r="AD70" s="10"/>
      <c r="AE70" s="11"/>
      <c r="AF70" s="10"/>
      <c r="AG70" s="11"/>
      <c r="AH70" s="10"/>
      <c r="AI70" s="11"/>
      <c r="AJ70" s="10"/>
      <c r="AK70" s="11"/>
      <c r="AL70" s="10"/>
      <c r="AM70" s="155"/>
      <c r="AN70" s="10"/>
      <c r="AO70" s="109"/>
      <c r="AP70" s="10"/>
      <c r="AQ70" s="11"/>
      <c r="AR70" s="32"/>
      <c r="AS70" s="28"/>
      <c r="AT70" s="10"/>
      <c r="AU70" s="11"/>
      <c r="AV70" s="170"/>
      <c r="AW70" s="109"/>
      <c r="AX70" s="10"/>
      <c r="AY70" s="27"/>
      <c r="AZ70" s="132"/>
    </row>
    <row r="71" spans="2:52" x14ac:dyDescent="0.15">
      <c r="B71" s="144"/>
      <c r="C71" s="40" t="s">
        <v>6</v>
      </c>
      <c r="D71" s="9">
        <f t="shared" si="54"/>
        <v>0</v>
      </c>
      <c r="E71" s="44">
        <f t="shared" si="55"/>
        <v>0</v>
      </c>
      <c r="F71" s="147">
        <f t="shared" ref="F71:F75" si="58">+E71/SUM(E57)*100-100</f>
        <v>-100</v>
      </c>
      <c r="G71" s="131"/>
      <c r="H71" s="10"/>
      <c r="I71" s="11"/>
      <c r="J71" s="10"/>
      <c r="K71" s="11"/>
      <c r="L71" s="10"/>
      <c r="M71" s="18"/>
      <c r="N71" s="19"/>
      <c r="O71" s="11"/>
      <c r="P71" s="10"/>
      <c r="Q71" s="11"/>
      <c r="R71" s="10"/>
      <c r="S71" s="11"/>
      <c r="T71" s="10"/>
      <c r="U71" s="11"/>
      <c r="V71" s="10"/>
      <c r="W71" s="11"/>
      <c r="X71" s="10"/>
      <c r="Y71" s="11"/>
      <c r="Z71" s="10"/>
      <c r="AA71" s="11"/>
      <c r="AB71" s="10"/>
      <c r="AC71" s="11"/>
      <c r="AD71" s="10"/>
      <c r="AE71" s="11"/>
      <c r="AF71" s="10"/>
      <c r="AG71" s="11"/>
      <c r="AH71" s="10"/>
      <c r="AI71" s="11"/>
      <c r="AJ71" s="10"/>
      <c r="AK71" s="11"/>
      <c r="AL71" s="10"/>
      <c r="AM71" s="155"/>
      <c r="AN71" s="10"/>
      <c r="AO71" s="109"/>
      <c r="AP71" s="10"/>
      <c r="AQ71" s="11"/>
      <c r="AR71" s="32"/>
      <c r="AS71" s="27"/>
      <c r="AT71" s="10"/>
      <c r="AU71" s="11"/>
      <c r="AV71" s="208"/>
      <c r="AW71" s="109"/>
      <c r="AX71" s="10"/>
      <c r="AY71" s="27"/>
      <c r="AZ71" s="132"/>
    </row>
    <row r="72" spans="2:52" x14ac:dyDescent="0.15">
      <c r="B72" s="144"/>
      <c r="C72" s="3" t="s">
        <v>7</v>
      </c>
      <c r="D72" s="12">
        <f t="shared" si="54"/>
        <v>0</v>
      </c>
      <c r="E72" s="38">
        <f t="shared" si="55"/>
        <v>0</v>
      </c>
      <c r="F72" s="148">
        <f t="shared" si="58"/>
        <v>-100</v>
      </c>
      <c r="G72" s="133"/>
      <c r="H72" s="13"/>
      <c r="I72" s="14"/>
      <c r="J72" s="13"/>
      <c r="K72" s="14"/>
      <c r="L72" s="13"/>
      <c r="M72" s="16"/>
      <c r="N72" s="17"/>
      <c r="O72" s="42"/>
      <c r="P72" s="20"/>
      <c r="Q72" s="14"/>
      <c r="R72" s="13"/>
      <c r="S72" s="14"/>
      <c r="T72" s="13"/>
      <c r="U72" s="14"/>
      <c r="V72" s="13"/>
      <c r="W72" s="14"/>
      <c r="X72" s="13"/>
      <c r="Y72" s="14"/>
      <c r="Z72" s="13"/>
      <c r="AA72" s="14"/>
      <c r="AB72" s="13"/>
      <c r="AC72" s="14"/>
      <c r="AD72" s="13"/>
      <c r="AE72" s="14"/>
      <c r="AF72" s="13"/>
      <c r="AG72" s="14"/>
      <c r="AH72" s="13"/>
      <c r="AI72" s="14"/>
      <c r="AJ72" s="13"/>
      <c r="AK72" s="14"/>
      <c r="AL72" s="13"/>
      <c r="AM72" s="157"/>
      <c r="AN72" s="13"/>
      <c r="AO72" s="110"/>
      <c r="AP72" s="13"/>
      <c r="AQ72" s="14"/>
      <c r="AR72" s="33"/>
      <c r="AS72" s="28"/>
      <c r="AT72" s="13"/>
      <c r="AU72" s="14"/>
      <c r="AV72" s="171"/>
      <c r="AW72" s="110"/>
      <c r="AX72" s="13"/>
      <c r="AY72" s="28"/>
      <c r="AZ72" s="134"/>
    </row>
    <row r="73" spans="2:52" x14ac:dyDescent="0.15">
      <c r="B73" s="144"/>
      <c r="C73" s="40" t="s">
        <v>8</v>
      </c>
      <c r="D73" s="12">
        <f t="shared" si="54"/>
        <v>0</v>
      </c>
      <c r="E73" s="38">
        <f t="shared" si="55"/>
        <v>0</v>
      </c>
      <c r="F73" s="146">
        <f t="shared" si="58"/>
        <v>-100</v>
      </c>
      <c r="G73" s="131"/>
      <c r="H73" s="10"/>
      <c r="I73" s="11"/>
      <c r="J73" s="10"/>
      <c r="K73" s="11"/>
      <c r="L73" s="10"/>
      <c r="M73" s="16"/>
      <c r="N73" s="21"/>
      <c r="O73" s="11"/>
      <c r="P73" s="10"/>
      <c r="Q73" s="11"/>
      <c r="R73" s="10"/>
      <c r="S73" s="11"/>
      <c r="T73" s="10"/>
      <c r="U73" s="11"/>
      <c r="V73" s="10"/>
      <c r="W73" s="11"/>
      <c r="X73" s="10"/>
      <c r="Y73" s="11"/>
      <c r="Z73" s="10"/>
      <c r="AA73" s="11"/>
      <c r="AB73" s="10"/>
      <c r="AC73" s="11"/>
      <c r="AD73" s="10"/>
      <c r="AE73" s="11"/>
      <c r="AF73" s="10"/>
      <c r="AG73" s="11"/>
      <c r="AH73" s="10"/>
      <c r="AI73" s="11"/>
      <c r="AJ73" s="10"/>
      <c r="AK73" s="11"/>
      <c r="AL73" s="10"/>
      <c r="AM73" s="155"/>
      <c r="AN73" s="10"/>
      <c r="AO73" s="109"/>
      <c r="AP73" s="10"/>
      <c r="AQ73" s="11"/>
      <c r="AR73" s="32"/>
      <c r="AS73" s="27"/>
      <c r="AT73" s="10"/>
      <c r="AU73" s="11"/>
      <c r="AV73" s="170"/>
      <c r="AW73" s="109"/>
      <c r="AX73" s="10"/>
      <c r="AY73" s="27"/>
      <c r="AZ73" s="132"/>
    </row>
    <row r="74" spans="2:52" x14ac:dyDescent="0.15">
      <c r="B74" s="144"/>
      <c r="C74" s="40" t="s">
        <v>9</v>
      </c>
      <c r="D74" s="9">
        <f t="shared" si="54"/>
        <v>0</v>
      </c>
      <c r="E74" s="44">
        <f t="shared" si="55"/>
        <v>0</v>
      </c>
      <c r="F74" s="147">
        <f t="shared" si="58"/>
        <v>-100</v>
      </c>
      <c r="G74" s="131"/>
      <c r="H74" s="10"/>
      <c r="I74" s="11"/>
      <c r="J74" s="10"/>
      <c r="K74" s="11"/>
      <c r="L74" s="10"/>
      <c r="M74" s="18"/>
      <c r="N74" s="19"/>
      <c r="O74" s="11"/>
      <c r="P74" s="10"/>
      <c r="Q74" s="11"/>
      <c r="R74" s="10"/>
      <c r="S74" s="11"/>
      <c r="T74" s="10"/>
      <c r="U74" s="11"/>
      <c r="V74" s="10"/>
      <c r="W74" s="11"/>
      <c r="X74" s="10"/>
      <c r="Y74" s="11"/>
      <c r="Z74" s="10"/>
      <c r="AA74" s="11"/>
      <c r="AB74" s="10"/>
      <c r="AC74" s="11"/>
      <c r="AD74" s="10"/>
      <c r="AE74" s="11"/>
      <c r="AF74" s="10"/>
      <c r="AG74" s="11"/>
      <c r="AH74" s="10"/>
      <c r="AI74" s="11"/>
      <c r="AJ74" s="10"/>
      <c r="AK74" s="11"/>
      <c r="AL74" s="10"/>
      <c r="AM74" s="155"/>
      <c r="AN74" s="10"/>
      <c r="AO74" s="109"/>
      <c r="AP74" s="10"/>
      <c r="AQ74" s="11"/>
      <c r="AR74" s="32"/>
      <c r="AS74" s="27"/>
      <c r="AT74" s="10"/>
      <c r="AU74" s="11"/>
      <c r="AV74" s="208"/>
      <c r="AW74" s="109"/>
      <c r="AX74" s="10"/>
      <c r="AY74" s="27"/>
      <c r="AZ74" s="132"/>
    </row>
    <row r="75" spans="2:52" x14ac:dyDescent="0.15">
      <c r="B75" s="144"/>
      <c r="C75" s="3" t="s">
        <v>10</v>
      </c>
      <c r="D75" s="12">
        <f t="shared" si="54"/>
        <v>0</v>
      </c>
      <c r="E75" s="38">
        <f t="shared" si="55"/>
        <v>0</v>
      </c>
      <c r="F75" s="148">
        <f t="shared" si="58"/>
        <v>-100</v>
      </c>
      <c r="G75" s="133"/>
      <c r="H75" s="13"/>
      <c r="I75" s="14"/>
      <c r="J75" s="13"/>
      <c r="K75" s="14"/>
      <c r="L75" s="13"/>
      <c r="M75" s="16"/>
      <c r="N75" s="17"/>
      <c r="O75" s="14"/>
      <c r="P75" s="13"/>
      <c r="Q75" s="14"/>
      <c r="R75" s="13"/>
      <c r="S75" s="14"/>
      <c r="T75" s="13"/>
      <c r="U75" s="14"/>
      <c r="V75" s="13"/>
      <c r="W75" s="14"/>
      <c r="X75" s="13"/>
      <c r="Y75" s="14"/>
      <c r="Z75" s="13"/>
      <c r="AA75" s="14"/>
      <c r="AB75" s="13"/>
      <c r="AC75" s="14"/>
      <c r="AD75" s="13"/>
      <c r="AE75" s="14"/>
      <c r="AF75" s="13"/>
      <c r="AG75" s="14"/>
      <c r="AH75" s="13"/>
      <c r="AI75" s="14"/>
      <c r="AJ75" s="13"/>
      <c r="AK75" s="14"/>
      <c r="AL75" s="13"/>
      <c r="AM75" s="157"/>
      <c r="AN75" s="13"/>
      <c r="AO75" s="110"/>
      <c r="AP75" s="13"/>
      <c r="AQ75" s="14"/>
      <c r="AR75" s="33"/>
      <c r="AS75" s="28"/>
      <c r="AT75" s="13"/>
      <c r="AU75" s="14"/>
      <c r="AV75" s="170"/>
      <c r="AW75" s="110"/>
      <c r="AX75" s="13"/>
      <c r="AY75" s="28"/>
      <c r="AZ75" s="134"/>
    </row>
    <row r="76" spans="2:52" x14ac:dyDescent="0.15">
      <c r="B76" s="144"/>
      <c r="C76" s="40" t="s">
        <v>11</v>
      </c>
      <c r="D76" s="12">
        <f t="shared" si="54"/>
        <v>0</v>
      </c>
      <c r="E76" s="38">
        <f t="shared" si="55"/>
        <v>0</v>
      </c>
      <c r="F76" s="146">
        <f>+E76/SUM(E62)*100-100</f>
        <v>-100</v>
      </c>
      <c r="G76" s="131"/>
      <c r="H76" s="10"/>
      <c r="I76" s="11"/>
      <c r="J76" s="10"/>
      <c r="K76" s="11"/>
      <c r="L76" s="10"/>
      <c r="M76" s="16"/>
      <c r="N76" s="17"/>
      <c r="O76" s="11"/>
      <c r="P76" s="10"/>
      <c r="Q76" s="11"/>
      <c r="R76" s="10"/>
      <c r="S76" s="11"/>
      <c r="T76" s="10"/>
      <c r="U76" s="11"/>
      <c r="V76" s="10"/>
      <c r="W76" s="11"/>
      <c r="X76" s="10"/>
      <c r="Y76" s="11"/>
      <c r="Z76" s="10"/>
      <c r="AA76" s="11"/>
      <c r="AB76" s="10"/>
      <c r="AC76" s="11"/>
      <c r="AD76" s="10"/>
      <c r="AE76" s="11"/>
      <c r="AF76" s="10"/>
      <c r="AG76" s="11"/>
      <c r="AH76" s="10"/>
      <c r="AI76" s="11"/>
      <c r="AJ76" s="10"/>
      <c r="AK76" s="11"/>
      <c r="AL76" s="10"/>
      <c r="AM76" s="155"/>
      <c r="AN76" s="10"/>
      <c r="AO76" s="109"/>
      <c r="AP76" s="10"/>
      <c r="AQ76" s="11"/>
      <c r="AR76" s="32"/>
      <c r="AS76" s="27"/>
      <c r="AT76" s="10"/>
      <c r="AU76" s="11"/>
      <c r="AV76" s="170"/>
      <c r="AW76" s="109"/>
      <c r="AX76" s="10"/>
      <c r="AY76" s="27"/>
      <c r="AZ76" s="132"/>
    </row>
    <row r="77" spans="2:52" x14ac:dyDescent="0.15">
      <c r="B77" s="144"/>
      <c r="C77" s="40" t="s">
        <v>12</v>
      </c>
      <c r="D77" s="12">
        <f>G77+I77+K77+M77+O77+Q77+S77+U77+W77+Y77+AK77+AU77+AA77+AC77+AE77+AG77+AI77+AM77+AO77+AQ77+AS77</f>
        <v>0</v>
      </c>
      <c r="E77" s="38">
        <f>H77+J77+L77+N77+P77+R77+T77+V77+X77+Z77+AL77+AV77+AB77+AD77+AF77+AH77+AJ77+AN77+AP77+AR77+AT77</f>
        <v>0</v>
      </c>
      <c r="F77" s="146">
        <f>+E77/SUM(E63)*100-100</f>
        <v>-100</v>
      </c>
      <c r="G77" s="131"/>
      <c r="H77" s="10"/>
      <c r="I77" s="11"/>
      <c r="J77" s="10"/>
      <c r="K77" s="11"/>
      <c r="L77" s="10"/>
      <c r="M77" s="16"/>
      <c r="N77" s="17"/>
      <c r="O77" s="11"/>
      <c r="P77" s="10"/>
      <c r="Q77" s="11"/>
      <c r="R77" s="10"/>
      <c r="S77" s="11"/>
      <c r="T77" s="10"/>
      <c r="U77" s="11"/>
      <c r="V77" s="10"/>
      <c r="W77" s="11"/>
      <c r="X77" s="10"/>
      <c r="Y77" s="11"/>
      <c r="Z77" s="10"/>
      <c r="AA77" s="11"/>
      <c r="AB77" s="10"/>
      <c r="AC77" s="11"/>
      <c r="AD77" s="10"/>
      <c r="AE77" s="11"/>
      <c r="AF77" s="10"/>
      <c r="AG77" s="11"/>
      <c r="AH77" s="10"/>
      <c r="AI77" s="11"/>
      <c r="AJ77" s="10"/>
      <c r="AK77" s="11"/>
      <c r="AL77" s="10"/>
      <c r="AM77" s="155"/>
      <c r="AN77" s="10"/>
      <c r="AO77" s="109"/>
      <c r="AP77" s="10"/>
      <c r="AQ77" s="11"/>
      <c r="AR77" s="32"/>
      <c r="AS77" s="27"/>
      <c r="AT77" s="10"/>
      <c r="AU77" s="11"/>
      <c r="AV77" s="170"/>
      <c r="AW77" s="109"/>
      <c r="AX77" s="10"/>
      <c r="AY77" s="161"/>
      <c r="AZ77" s="165"/>
    </row>
    <row r="78" spans="2:52" x14ac:dyDescent="0.15">
      <c r="B78" s="151" t="s">
        <v>77</v>
      </c>
      <c r="C78" s="36" t="s">
        <v>15</v>
      </c>
      <c r="D78" s="52">
        <f>SUM(D66:D77)</f>
        <v>2399</v>
      </c>
      <c r="E78" s="56">
        <f>SUM(E66:E77)</f>
        <v>2994.1630000000005</v>
      </c>
      <c r="F78" s="152">
        <f>+E78/SUM(E64)*100-100</f>
        <v>-83.544693372823915</v>
      </c>
      <c r="G78" s="139">
        <f>SUM(G66:G77)</f>
        <v>0</v>
      </c>
      <c r="H78" s="26">
        <f t="shared" ref="H78:L78" si="59">SUM(H66:H77)</f>
        <v>0</v>
      </c>
      <c r="I78" s="53">
        <f t="shared" si="59"/>
        <v>15</v>
      </c>
      <c r="J78" s="24">
        <f t="shared" si="59"/>
        <v>106.90299999999999</v>
      </c>
      <c r="K78" s="54">
        <f t="shared" si="59"/>
        <v>4</v>
      </c>
      <c r="L78" s="26">
        <f t="shared" si="59"/>
        <v>36.652000000000001</v>
      </c>
      <c r="M78" s="53">
        <f>SUM(M66:M77)</f>
        <v>7</v>
      </c>
      <c r="N78" s="24">
        <f t="shared" ref="N78:AZ78" si="60">SUM(N66:N77)</f>
        <v>167.88799999999998</v>
      </c>
      <c r="O78" s="54">
        <f t="shared" si="60"/>
        <v>2</v>
      </c>
      <c r="P78" s="26">
        <f t="shared" si="60"/>
        <v>298.30200000000002</v>
      </c>
      <c r="Q78" s="55">
        <f t="shared" si="60"/>
        <v>3</v>
      </c>
      <c r="R78" s="47">
        <f t="shared" si="60"/>
        <v>30.791</v>
      </c>
      <c r="S78" s="54">
        <f t="shared" si="60"/>
        <v>13</v>
      </c>
      <c r="T78" s="26">
        <f t="shared" si="60"/>
        <v>370.72</v>
      </c>
      <c r="U78" s="55">
        <f t="shared" si="60"/>
        <v>582</v>
      </c>
      <c r="V78" s="47">
        <f t="shared" si="60"/>
        <v>111.40900000000001</v>
      </c>
      <c r="W78" s="55">
        <f t="shared" si="60"/>
        <v>3</v>
      </c>
      <c r="X78" s="47">
        <f t="shared" si="60"/>
        <v>11.25</v>
      </c>
      <c r="Y78" s="54">
        <f t="shared" si="60"/>
        <v>65</v>
      </c>
      <c r="Z78" s="26">
        <f t="shared" si="60"/>
        <v>11.231999999999999</v>
      </c>
      <c r="AA78" s="23">
        <f t="shared" si="60"/>
        <v>4</v>
      </c>
      <c r="AB78" s="26">
        <f t="shared" si="60"/>
        <v>321.83500000000004</v>
      </c>
      <c r="AC78" s="55">
        <f t="shared" si="60"/>
        <v>20</v>
      </c>
      <c r="AD78" s="47">
        <f t="shared" si="60"/>
        <v>29.516999999999999</v>
      </c>
      <c r="AE78" s="54">
        <f t="shared" si="60"/>
        <v>721</v>
      </c>
      <c r="AF78" s="26">
        <f t="shared" si="60"/>
        <v>116.2</v>
      </c>
      <c r="AG78" s="55">
        <f t="shared" si="60"/>
        <v>54</v>
      </c>
      <c r="AH78" s="47">
        <f t="shared" si="60"/>
        <v>743.82100000000003</v>
      </c>
      <c r="AI78" s="54">
        <f t="shared" si="60"/>
        <v>2</v>
      </c>
      <c r="AJ78" s="26">
        <f t="shared" si="60"/>
        <v>4.66</v>
      </c>
      <c r="AK78" s="23">
        <f t="shared" si="60"/>
        <v>5</v>
      </c>
      <c r="AL78" s="22">
        <f t="shared" si="60"/>
        <v>10.132999999999999</v>
      </c>
      <c r="AM78" s="158">
        <f t="shared" si="60"/>
        <v>750</v>
      </c>
      <c r="AN78" s="22">
        <f t="shared" si="60"/>
        <v>248.04699999999997</v>
      </c>
      <c r="AO78" s="113">
        <f t="shared" si="60"/>
        <v>2</v>
      </c>
      <c r="AP78" s="26">
        <f t="shared" si="60"/>
        <v>25.369999999999997</v>
      </c>
      <c r="AQ78" s="23">
        <f t="shared" si="60"/>
        <v>11</v>
      </c>
      <c r="AR78" s="24">
        <f t="shared" si="60"/>
        <v>136.827</v>
      </c>
      <c r="AS78" s="23">
        <f t="shared" si="60"/>
        <v>23</v>
      </c>
      <c r="AT78" s="26">
        <f t="shared" si="60"/>
        <v>98.35799999999999</v>
      </c>
      <c r="AU78" s="23">
        <f t="shared" si="60"/>
        <v>113</v>
      </c>
      <c r="AV78" s="174">
        <f t="shared" si="60"/>
        <v>114.24799999999999</v>
      </c>
      <c r="AW78" s="113">
        <f t="shared" si="60"/>
        <v>2527</v>
      </c>
      <c r="AX78" s="26">
        <f t="shared" si="60"/>
        <v>2222.4780000000001</v>
      </c>
      <c r="AY78" s="159">
        <f t="shared" si="60"/>
        <v>0</v>
      </c>
      <c r="AZ78" s="166">
        <f t="shared" si="60"/>
        <v>82.974999999999994</v>
      </c>
    </row>
    <row r="79" spans="2:52" s="121" customFormat="1" ht="15" thickBot="1" x14ac:dyDescent="0.2">
      <c r="B79" s="153" t="s">
        <v>20</v>
      </c>
      <c r="C79" s="122"/>
      <c r="D79" s="123">
        <f>D78/SUM(D52:D63)-1</f>
        <v>-0.85257788975603765</v>
      </c>
      <c r="E79" s="124">
        <f t="shared" ref="E79" si="61">E78/SUM(E52:E63)-1</f>
        <v>-0.83544693372823919</v>
      </c>
      <c r="F79" s="141">
        <f>F78/SUM(F52:F63)-1</f>
        <v>-1.3029307395448231</v>
      </c>
      <c r="G79" s="140">
        <f t="shared" ref="G79:AN79" si="62">G78/SUM(G52:G63)-1</f>
        <v>-1</v>
      </c>
      <c r="H79" s="125">
        <f t="shared" si="62"/>
        <v>-1</v>
      </c>
      <c r="I79" s="126">
        <f t="shared" si="62"/>
        <v>-0.5</v>
      </c>
      <c r="J79" s="125">
        <f t="shared" si="62"/>
        <v>-0.79638221927629149</v>
      </c>
      <c r="K79" s="126">
        <f t="shared" si="62"/>
        <v>-0.92592592592592593</v>
      </c>
      <c r="L79" s="125">
        <f t="shared" si="62"/>
        <v>-0.97509294615001452</v>
      </c>
      <c r="M79" s="126">
        <f t="shared" si="62"/>
        <v>-0.66666666666666674</v>
      </c>
      <c r="N79" s="125">
        <f t="shared" si="62"/>
        <v>-0.35356086742237558</v>
      </c>
      <c r="O79" s="126">
        <f t="shared" si="62"/>
        <v>-0.83333333333333337</v>
      </c>
      <c r="P79" s="125">
        <f t="shared" si="62"/>
        <v>-0.57128320987867243</v>
      </c>
      <c r="Q79" s="126">
        <f t="shared" si="62"/>
        <v>-0.8125</v>
      </c>
      <c r="R79" s="125">
        <f t="shared" si="62"/>
        <v>-0.84167116595963498</v>
      </c>
      <c r="S79" s="126">
        <f t="shared" si="62"/>
        <v>-0.70454545454545459</v>
      </c>
      <c r="T79" s="125">
        <f t="shared" si="62"/>
        <v>-0.75751930845385851</v>
      </c>
      <c r="U79" s="126">
        <f t="shared" si="62"/>
        <v>-0.84688239936858722</v>
      </c>
      <c r="V79" s="125">
        <f t="shared" si="62"/>
        <v>-0.69815711901510713</v>
      </c>
      <c r="W79" s="126">
        <f t="shared" si="62"/>
        <v>0</v>
      </c>
      <c r="X79" s="125">
        <f t="shared" si="62"/>
        <v>-0.33608734139864271</v>
      </c>
      <c r="Y79" s="126">
        <f t="shared" si="62"/>
        <v>-0.82804232804232802</v>
      </c>
      <c r="Z79" s="125">
        <f t="shared" si="62"/>
        <v>-0.95826986379747214</v>
      </c>
      <c r="AA79" s="126">
        <f t="shared" si="62"/>
        <v>-0.85714285714285721</v>
      </c>
      <c r="AB79" s="125">
        <f t="shared" si="62"/>
        <v>-0.79968967101143851</v>
      </c>
      <c r="AC79" s="126">
        <f t="shared" si="62"/>
        <v>-0.81481481481481488</v>
      </c>
      <c r="AD79" s="125">
        <f t="shared" si="62"/>
        <v>-0.65117350918244343</v>
      </c>
      <c r="AE79" s="126">
        <f t="shared" si="62"/>
        <v>-0.79701576576576572</v>
      </c>
      <c r="AF79" s="125">
        <f t="shared" si="62"/>
        <v>-0.9002488627769446</v>
      </c>
      <c r="AG79" s="126">
        <f t="shared" si="62"/>
        <v>-0.72727272727272729</v>
      </c>
      <c r="AH79" s="125">
        <f t="shared" si="62"/>
        <v>-0.72623868162509086</v>
      </c>
      <c r="AI79" s="126">
        <f t="shared" si="62"/>
        <v>-0.92</v>
      </c>
      <c r="AJ79" s="125">
        <f t="shared" si="62"/>
        <v>-0.98972248504136373</v>
      </c>
      <c r="AK79" s="126">
        <f t="shared" si="62"/>
        <v>-0.80769230769230771</v>
      </c>
      <c r="AL79" s="125">
        <f t="shared" si="62"/>
        <v>-0.88319308357348703</v>
      </c>
      <c r="AM79" s="126">
        <f t="shared" si="62"/>
        <v>-0.87168520102651836</v>
      </c>
      <c r="AN79" s="125">
        <f t="shared" si="62"/>
        <v>-0.86010751632991678</v>
      </c>
      <c r="AO79" s="128">
        <f t="shared" ref="AO79:AX79" si="63">AO78/SUM(AO52:AO61)-1</f>
        <v>-0.90909090909090906</v>
      </c>
      <c r="AP79" s="124">
        <f t="shared" si="63"/>
        <v>-0.93414358101092332</v>
      </c>
      <c r="AQ79" s="127">
        <f t="shared" si="63"/>
        <v>-0.65625</v>
      </c>
      <c r="AR79" s="178">
        <f t="shared" si="63"/>
        <v>-0.59730115517621962</v>
      </c>
      <c r="AS79" s="127">
        <f t="shared" si="63"/>
        <v>-0.76041666666666663</v>
      </c>
      <c r="AT79" s="124">
        <f t="shared" si="63"/>
        <v>-0.94327776525075413</v>
      </c>
      <c r="AU79" s="127">
        <f t="shared" si="63"/>
        <v>-0.93172205438066469</v>
      </c>
      <c r="AV79" s="179">
        <f t="shared" si="63"/>
        <v>-0.91375882241932438</v>
      </c>
      <c r="AW79" s="128">
        <f t="shared" si="63"/>
        <v>-0.78830526933065259</v>
      </c>
      <c r="AX79" s="124">
        <f t="shared" si="63"/>
        <v>-0.81606143451651902</v>
      </c>
      <c r="AY79" s="127" t="e">
        <f>AY78/SUM(AY52:AY61)-1</f>
        <v>#DIV/0!</v>
      </c>
      <c r="AZ79" s="141">
        <f t="shared" ref="AZ79" si="64">AZ78/SUM(AZ52:AZ61)-1</f>
        <v>-0.67612181488883338</v>
      </c>
    </row>
  </sheetData>
  <mergeCells count="64">
    <mergeCell ref="S8:T8"/>
    <mergeCell ref="W7:X7"/>
    <mergeCell ref="AW6:AX6"/>
    <mergeCell ref="AY6:AZ6"/>
    <mergeCell ref="M7:N7"/>
    <mergeCell ref="O7:P7"/>
    <mergeCell ref="Q7:R7"/>
    <mergeCell ref="S7:T7"/>
    <mergeCell ref="AM6:AN6"/>
    <mergeCell ref="AO6:AP6"/>
    <mergeCell ref="AQ6:AR6"/>
    <mergeCell ref="AS6:AT6"/>
    <mergeCell ref="AU6:AV6"/>
    <mergeCell ref="AK6:AL6"/>
    <mergeCell ref="U6:V6"/>
    <mergeCell ref="W6:X6"/>
    <mergeCell ref="AI6:AJ6"/>
    <mergeCell ref="K6:L6"/>
    <mergeCell ref="M6:N6"/>
    <mergeCell ref="O6:P6"/>
    <mergeCell ref="Q6:R6"/>
    <mergeCell ref="S6:T6"/>
    <mergeCell ref="Y6:Z6"/>
    <mergeCell ref="AA6:AB6"/>
    <mergeCell ref="AC6:AD6"/>
    <mergeCell ref="AE6:AF6"/>
    <mergeCell ref="AG6:AH6"/>
    <mergeCell ref="Y5:Z5"/>
    <mergeCell ref="AK5:AL5"/>
    <mergeCell ref="AO3:AV3"/>
    <mergeCell ref="AO4:AV4"/>
    <mergeCell ref="AW5:AX5"/>
    <mergeCell ref="AW3:AZ3"/>
    <mergeCell ref="AW4:AX4"/>
    <mergeCell ref="AY5:AZ5"/>
    <mergeCell ref="AU5:AV5"/>
    <mergeCell ref="AY4:AZ4"/>
    <mergeCell ref="AM4:AN4"/>
    <mergeCell ref="AA4:AD4"/>
    <mergeCell ref="AO5:AP5"/>
    <mergeCell ref="AQ5:AR5"/>
    <mergeCell ref="AS5:AT5"/>
    <mergeCell ref="AA5:AB5"/>
    <mergeCell ref="AC5:AD5"/>
    <mergeCell ref="AI5:AJ5"/>
    <mergeCell ref="AM5:AN5"/>
    <mergeCell ref="AE5:AF5"/>
    <mergeCell ref="AG5:AH5"/>
    <mergeCell ref="G3:AN3"/>
    <mergeCell ref="G6:H6"/>
    <mergeCell ref="G4:J4"/>
    <mergeCell ref="G5:H5"/>
    <mergeCell ref="I5:J5"/>
    <mergeCell ref="I6:J6"/>
    <mergeCell ref="K5:L5"/>
    <mergeCell ref="M5:N5"/>
    <mergeCell ref="O5:P5"/>
    <mergeCell ref="Q5:R5"/>
    <mergeCell ref="S5:T5"/>
    <mergeCell ref="U5:V5"/>
    <mergeCell ref="K4:V4"/>
    <mergeCell ref="W4:Z4"/>
    <mergeCell ref="W5:X5"/>
    <mergeCell ref="AE4:AL4"/>
  </mergeCells>
  <phoneticPr fontId="4"/>
  <printOptions horizontalCentered="1"/>
  <pageMargins left="0" right="0" top="0.65" bottom="0" header="0" footer="0"/>
  <pageSetup paperSize="8" scale="4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yunyu</vt:lpstr>
      <vt:lpstr>yunyu!Print_Area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dc:description>統計要覧用　機種別輸出入統計　94年と95年入力済み。　1996.2.9</dc:description>
  <cp:lastModifiedBy>日鍛工　野口</cp:lastModifiedBy>
  <cp:lastPrinted>2026-02-26T01:02:56Z</cp:lastPrinted>
  <dcterms:created xsi:type="dcterms:W3CDTF">2003-02-20T01:42:16Z</dcterms:created>
  <dcterms:modified xsi:type="dcterms:W3CDTF">2026-03-27T01:23:28Z</dcterms:modified>
</cp:coreProperties>
</file>