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E3B4D382-62C3-424C-9CB0-587F423A1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" l="1"/>
  <c r="D52" i="9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<sst xmlns="http://schemas.openxmlformats.org/spreadsheetml/2006/main" count="179" uniqueCount="77">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</sst>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D45" activePane="bottomRight" state="frozen"/>
      <selection activeCell="B1" sqref="B1"/>
      <selection pane="topRight" activeCell="D1" sqref="D1"/>
      <selection pane="bottomLeft" activeCell="B9" sqref="B9"/>
      <selection pane="bottomRight" activeCell="G61" sqref="G61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02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 t="s">
        <v>50</v>
      </c>
      <c r="AP3" s="205"/>
      <c r="AQ3" s="205"/>
      <c r="AR3" s="205"/>
      <c r="AS3" s="205"/>
      <c r="AT3" s="205"/>
      <c r="AU3" s="205"/>
      <c r="AV3" s="206"/>
      <c r="AW3" s="207" t="s">
        <v>51</v>
      </c>
      <c r="AX3" s="208"/>
      <c r="AY3" s="208"/>
      <c r="AZ3" s="209"/>
    </row>
    <row r="4" spans="2:52" s="96" customFormat="1" ht="72" customHeight="1" x14ac:dyDescent="0.2">
      <c r="B4" s="98"/>
      <c r="G4" s="210" t="s">
        <v>73</v>
      </c>
      <c r="H4" s="211"/>
      <c r="I4" s="211"/>
      <c r="J4" s="212"/>
      <c r="K4" s="213" t="s">
        <v>40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3" t="s">
        <v>71</v>
      </c>
      <c r="X4" s="211"/>
      <c r="Y4" s="211"/>
      <c r="Z4" s="212"/>
      <c r="AA4" s="213" t="s">
        <v>42</v>
      </c>
      <c r="AB4" s="211"/>
      <c r="AC4" s="211"/>
      <c r="AD4" s="212"/>
      <c r="AE4" s="213" t="s">
        <v>43</v>
      </c>
      <c r="AF4" s="211"/>
      <c r="AG4" s="211"/>
      <c r="AH4" s="211"/>
      <c r="AI4" s="211"/>
      <c r="AJ4" s="211"/>
      <c r="AK4" s="211"/>
      <c r="AL4" s="211"/>
      <c r="AM4" s="214" t="s">
        <v>60</v>
      </c>
      <c r="AN4" s="213"/>
      <c r="AO4" s="215"/>
      <c r="AP4" s="216"/>
      <c r="AQ4" s="216"/>
      <c r="AR4" s="216"/>
      <c r="AS4" s="216"/>
      <c r="AT4" s="216"/>
      <c r="AU4" s="216"/>
      <c r="AV4" s="217"/>
      <c r="AW4" s="218" t="s">
        <v>52</v>
      </c>
      <c r="AX4" s="219"/>
      <c r="AY4" s="200" t="s">
        <v>54</v>
      </c>
      <c r="AZ4" s="201"/>
    </row>
    <row r="5" spans="2:52" s="97" customFormat="1" ht="24.6" customHeight="1" thickBot="1" x14ac:dyDescent="0.25">
      <c r="G5" s="233" t="s">
        <v>30</v>
      </c>
      <c r="H5" s="220"/>
      <c r="I5" s="220" t="s">
        <v>31</v>
      </c>
      <c r="J5" s="220"/>
      <c r="K5" s="220" t="s">
        <v>34</v>
      </c>
      <c r="L5" s="220"/>
      <c r="M5" s="220" t="s">
        <v>35</v>
      </c>
      <c r="N5" s="220"/>
      <c r="O5" s="220" t="s">
        <v>36</v>
      </c>
      <c r="P5" s="220"/>
      <c r="Q5" s="220" t="s">
        <v>37</v>
      </c>
      <c r="R5" s="220"/>
      <c r="S5" s="220" t="s">
        <v>38</v>
      </c>
      <c r="T5" s="220"/>
      <c r="U5" s="220" t="s">
        <v>21</v>
      </c>
      <c r="V5" s="220"/>
      <c r="W5" s="220" t="s">
        <v>39</v>
      </c>
      <c r="X5" s="220"/>
      <c r="Y5" s="220" t="s">
        <v>22</v>
      </c>
      <c r="Z5" s="220"/>
      <c r="AA5" s="220" t="s">
        <v>41</v>
      </c>
      <c r="AB5" s="220"/>
      <c r="AC5" s="220" t="s">
        <v>32</v>
      </c>
      <c r="AD5" s="220"/>
      <c r="AE5" s="221" t="s">
        <v>44</v>
      </c>
      <c r="AF5" s="222"/>
      <c r="AG5" s="220" t="s">
        <v>74</v>
      </c>
      <c r="AH5" s="220"/>
      <c r="AI5" s="223" t="s">
        <v>45</v>
      </c>
      <c r="AJ5" s="222"/>
      <c r="AK5" s="220" t="s">
        <v>72</v>
      </c>
      <c r="AL5" s="220"/>
      <c r="AM5" s="224" t="s">
        <v>46</v>
      </c>
      <c r="AN5" s="224"/>
      <c r="AO5" s="225" t="s">
        <v>47</v>
      </c>
      <c r="AP5" s="220"/>
      <c r="AQ5" s="220" t="s">
        <v>33</v>
      </c>
      <c r="AR5" s="220"/>
      <c r="AS5" s="220" t="s">
        <v>23</v>
      </c>
      <c r="AT5" s="220"/>
      <c r="AU5" s="220" t="s">
        <v>48</v>
      </c>
      <c r="AV5" s="226"/>
      <c r="AW5" s="225" t="s">
        <v>24</v>
      </c>
      <c r="AX5" s="220"/>
      <c r="AY5" s="220" t="s">
        <v>53</v>
      </c>
      <c r="AZ5" s="234"/>
    </row>
    <row r="6" spans="2:52" s="114" customFormat="1" ht="18" customHeight="1" x14ac:dyDescent="0.2">
      <c r="B6" s="115"/>
      <c r="C6" s="116"/>
      <c r="D6" s="117"/>
      <c r="E6" s="118"/>
      <c r="F6" s="119"/>
      <c r="G6" s="227" t="s">
        <v>28</v>
      </c>
      <c r="H6" s="228"/>
      <c r="I6" s="229" t="s">
        <v>29</v>
      </c>
      <c r="J6" s="230"/>
      <c r="K6" s="231" t="s">
        <v>55</v>
      </c>
      <c r="L6" s="232"/>
      <c r="M6" s="231" t="s">
        <v>56</v>
      </c>
      <c r="N6" s="232"/>
      <c r="O6" s="231" t="s">
        <v>58</v>
      </c>
      <c r="P6" s="232"/>
      <c r="Q6" s="231" t="s">
        <v>59</v>
      </c>
      <c r="R6" s="232"/>
      <c r="S6" s="231" t="s">
        <v>60</v>
      </c>
      <c r="T6" s="232"/>
      <c r="U6" s="231" t="s">
        <v>60</v>
      </c>
      <c r="V6" s="232"/>
      <c r="W6" s="231" t="s">
        <v>62</v>
      </c>
      <c r="X6" s="232"/>
      <c r="Y6" s="231" t="s">
        <v>60</v>
      </c>
      <c r="Z6" s="232"/>
      <c r="AA6" s="235" t="s">
        <v>57</v>
      </c>
      <c r="AB6" s="236"/>
      <c r="AC6" s="231" t="s">
        <v>60</v>
      </c>
      <c r="AD6" s="232"/>
      <c r="AE6" s="231" t="s">
        <v>63</v>
      </c>
      <c r="AF6" s="237"/>
      <c r="AG6" s="231" t="s">
        <v>64</v>
      </c>
      <c r="AH6" s="232"/>
      <c r="AI6" s="237" t="s">
        <v>65</v>
      </c>
      <c r="AJ6" s="237"/>
      <c r="AK6" s="231" t="s">
        <v>60</v>
      </c>
      <c r="AL6" s="232"/>
      <c r="AM6" s="237" t="s">
        <v>60</v>
      </c>
      <c r="AN6" s="237"/>
      <c r="AO6" s="238" t="s">
        <v>66</v>
      </c>
      <c r="AP6" s="232"/>
      <c r="AQ6" s="231" t="s">
        <v>67</v>
      </c>
      <c r="AR6" s="232"/>
      <c r="AS6" s="231" t="s">
        <v>68</v>
      </c>
      <c r="AT6" s="232"/>
      <c r="AU6" s="231" t="s">
        <v>60</v>
      </c>
      <c r="AV6" s="241"/>
      <c r="AW6" s="238"/>
      <c r="AX6" s="232"/>
      <c r="AY6" s="231"/>
      <c r="AZ6" s="242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35" t="s">
        <v>57</v>
      </c>
      <c r="N7" s="236"/>
      <c r="O7" s="235" t="s">
        <v>57</v>
      </c>
      <c r="P7" s="236"/>
      <c r="Q7" s="235" t="s">
        <v>57</v>
      </c>
      <c r="R7" s="236"/>
      <c r="S7" s="235" t="s">
        <v>57</v>
      </c>
      <c r="T7" s="236"/>
      <c r="U7" s="79"/>
      <c r="V7" s="94"/>
      <c r="W7" s="235" t="s">
        <v>57</v>
      </c>
      <c r="X7" s="23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39" t="s">
        <v>61</v>
      </c>
      <c r="T8" s="24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711</v>
      </c>
      <c r="E54" s="38">
        <f t="shared" ref="E54:E60" si="25">H54+J54+L54+N54+P54+R54+T54+V54+X54+Z54+AL54+AV54+AB54+AD54+AF54+AH54+AJ54+AN54+AP54+AR54+AT54</f>
        <v>10498.107</v>
      </c>
      <c r="F54" s="148">
        <f>E54/SUM(E40)*100-100</f>
        <v>-3.4985243182986636</v>
      </c>
      <c r="G54" s="133"/>
      <c r="H54" s="10"/>
      <c r="I54" s="11">
        <v>3</v>
      </c>
      <c r="J54" s="10">
        <v>531.87</v>
      </c>
      <c r="K54" s="11">
        <v>1</v>
      </c>
      <c r="L54" s="10">
        <v>10.26</v>
      </c>
      <c r="M54" s="18">
        <v>71</v>
      </c>
      <c r="N54" s="19">
        <v>921.10500000000002</v>
      </c>
      <c r="O54" s="11">
        <v>1</v>
      </c>
      <c r="P54" s="10">
        <v>1.766</v>
      </c>
      <c r="Q54" s="11"/>
      <c r="R54" s="10"/>
      <c r="S54" s="11">
        <v>10</v>
      </c>
      <c r="T54" s="10">
        <v>152.46600000000001</v>
      </c>
      <c r="U54" s="11">
        <v>105</v>
      </c>
      <c r="V54" s="10">
        <v>52.383000000000003</v>
      </c>
      <c r="W54" s="11">
        <v>1</v>
      </c>
      <c r="X54" s="10">
        <v>8</v>
      </c>
      <c r="Y54" s="50">
        <v>24</v>
      </c>
      <c r="Z54" s="51">
        <v>5.8460000000000001</v>
      </c>
      <c r="AA54" s="11">
        <v>31</v>
      </c>
      <c r="AB54" s="10">
        <v>807.27499999999998</v>
      </c>
      <c r="AC54" s="11">
        <v>24</v>
      </c>
      <c r="AD54" s="10">
        <v>23.748999999999999</v>
      </c>
      <c r="AE54" s="50">
        <v>25</v>
      </c>
      <c r="AF54" s="51">
        <v>564.81700000000001</v>
      </c>
      <c r="AG54" s="11">
        <v>133</v>
      </c>
      <c r="AH54" s="10">
        <v>3071.83</v>
      </c>
      <c r="AI54" s="50">
        <v>39</v>
      </c>
      <c r="AJ54" s="51">
        <v>2732.4969999999998</v>
      </c>
      <c r="AK54" s="50">
        <v>4</v>
      </c>
      <c r="AL54" s="51">
        <v>6.024</v>
      </c>
      <c r="AM54" s="157">
        <v>98</v>
      </c>
      <c r="AN54" s="51">
        <v>226.47499999999999</v>
      </c>
      <c r="AO54" s="109">
        <v>1</v>
      </c>
      <c r="AP54" s="10">
        <v>145</v>
      </c>
      <c r="AQ54" s="11">
        <v>8</v>
      </c>
      <c r="AR54" s="32">
        <v>117.04600000000001</v>
      </c>
      <c r="AS54" s="27">
        <v>36</v>
      </c>
      <c r="AT54" s="10">
        <v>514.53800000000001</v>
      </c>
      <c r="AU54" s="11">
        <v>96</v>
      </c>
      <c r="AV54" s="166">
        <v>605.16</v>
      </c>
      <c r="AW54" s="109"/>
      <c r="AX54" s="10"/>
      <c r="AY54" s="27">
        <v>6</v>
      </c>
      <c r="AZ54" s="134">
        <v>62.085999999999999</v>
      </c>
    </row>
    <row r="55" spans="2:52" x14ac:dyDescent="0.15">
      <c r="B55" s="145"/>
      <c r="C55" s="3" t="s">
        <v>4</v>
      </c>
      <c r="D55" s="15">
        <f t="shared" si="24"/>
        <v>714</v>
      </c>
      <c r="E55" s="46">
        <f t="shared" si="25"/>
        <v>7488.6620000000012</v>
      </c>
      <c r="F55" s="149">
        <f t="shared" si="23"/>
        <v>25.419085965274007</v>
      </c>
      <c r="G55" s="135"/>
      <c r="H55" s="13"/>
      <c r="I55" s="14">
        <v>7</v>
      </c>
      <c r="J55" s="13">
        <v>511.63799999999998</v>
      </c>
      <c r="K55" s="14">
        <v>2</v>
      </c>
      <c r="L55" s="49">
        <v>1.0900000000000001</v>
      </c>
      <c r="M55" s="16">
        <v>60</v>
      </c>
      <c r="N55" s="17">
        <v>606.07600000000002</v>
      </c>
      <c r="O55" s="14">
        <v>3</v>
      </c>
      <c r="P55" s="13">
        <v>76.150000000000006</v>
      </c>
      <c r="Q55" s="14"/>
      <c r="R55" s="13"/>
      <c r="S55" s="14">
        <v>14</v>
      </c>
      <c r="T55" s="13">
        <v>160.13200000000001</v>
      </c>
      <c r="U55" s="14">
        <v>128</v>
      </c>
      <c r="V55" s="13">
        <v>139.52699999999999</v>
      </c>
      <c r="W55" s="14"/>
      <c r="X55" s="185"/>
      <c r="Y55" s="11">
        <v>15</v>
      </c>
      <c r="Z55" s="10">
        <v>15.47</v>
      </c>
      <c r="AA55" s="14">
        <v>45</v>
      </c>
      <c r="AB55" s="13">
        <v>1234.6089999999999</v>
      </c>
      <c r="AC55" s="14">
        <v>4</v>
      </c>
      <c r="AD55" s="13">
        <v>0.90600000000000003</v>
      </c>
      <c r="AE55" s="11">
        <v>41</v>
      </c>
      <c r="AF55" s="10">
        <v>860.90499999999997</v>
      </c>
      <c r="AG55" s="14">
        <v>225</v>
      </c>
      <c r="AH55" s="13">
        <v>2763.971</v>
      </c>
      <c r="AI55" s="11">
        <v>18</v>
      </c>
      <c r="AJ55" s="10">
        <v>342.02600000000001</v>
      </c>
      <c r="AK55" s="11">
        <v>10</v>
      </c>
      <c r="AL55" s="10">
        <v>20.353999999999999</v>
      </c>
      <c r="AM55" s="156">
        <v>42</v>
      </c>
      <c r="AN55" s="10">
        <v>146.99199999999999</v>
      </c>
      <c r="AO55" s="110">
        <v>3</v>
      </c>
      <c r="AP55" s="13">
        <v>33.639000000000003</v>
      </c>
      <c r="AQ55" s="43">
        <v>17</v>
      </c>
      <c r="AR55" s="33">
        <v>43.639000000000003</v>
      </c>
      <c r="AS55" s="28">
        <v>11</v>
      </c>
      <c r="AT55" s="13">
        <v>153.38800000000001</v>
      </c>
      <c r="AU55" s="43">
        <v>69</v>
      </c>
      <c r="AV55" s="167">
        <v>378.15</v>
      </c>
      <c r="AW55" s="110"/>
      <c r="AX55" s="13"/>
      <c r="AY55" s="28">
        <v>2</v>
      </c>
      <c r="AZ55" s="136">
        <v>7.6449999999999996</v>
      </c>
    </row>
    <row r="56" spans="2:52" x14ac:dyDescent="0.15">
      <c r="B56" s="145"/>
      <c r="C56" s="40" t="s">
        <v>5</v>
      </c>
      <c r="D56" s="12">
        <f t="shared" si="24"/>
        <v>787</v>
      </c>
      <c r="E56" s="45">
        <f t="shared" si="25"/>
        <v>7448.5689999999995</v>
      </c>
      <c r="F56" s="147">
        <f t="shared" si="23"/>
        <v>6.9182661673892198</v>
      </c>
      <c r="G56" s="133">
        <v>1</v>
      </c>
      <c r="H56" s="10">
        <v>199</v>
      </c>
      <c r="I56" s="11">
        <v>2</v>
      </c>
      <c r="J56" s="10">
        <v>5.1360000000000001</v>
      </c>
      <c r="K56" s="11">
        <v>1</v>
      </c>
      <c r="L56" s="10">
        <v>31.279</v>
      </c>
      <c r="M56" s="16">
        <v>77</v>
      </c>
      <c r="N56" s="17">
        <v>1155.4369999999999</v>
      </c>
      <c r="O56" s="16">
        <v>1</v>
      </c>
      <c r="P56" s="17">
        <v>77.77</v>
      </c>
      <c r="Q56" s="11">
        <v>3</v>
      </c>
      <c r="R56" s="10">
        <v>52.561</v>
      </c>
      <c r="S56" s="11">
        <v>8</v>
      </c>
      <c r="T56" s="10">
        <v>178.167</v>
      </c>
      <c r="U56" s="11">
        <v>59</v>
      </c>
      <c r="V56" s="10">
        <v>22.370999999999999</v>
      </c>
      <c r="W56" s="11"/>
      <c r="X56" s="10"/>
      <c r="Y56" s="11">
        <v>22</v>
      </c>
      <c r="Z56" s="10">
        <v>11.272</v>
      </c>
      <c r="AA56" s="11">
        <v>44</v>
      </c>
      <c r="AB56" s="10">
        <v>1569.68</v>
      </c>
      <c r="AC56" s="11">
        <v>8</v>
      </c>
      <c r="AD56" s="10">
        <v>17.475000000000001</v>
      </c>
      <c r="AE56" s="11">
        <v>29</v>
      </c>
      <c r="AF56" s="10">
        <v>161.03899999999999</v>
      </c>
      <c r="AG56" s="11">
        <v>176</v>
      </c>
      <c r="AH56" s="10">
        <v>2700.7240000000002</v>
      </c>
      <c r="AI56" s="11">
        <v>56</v>
      </c>
      <c r="AJ56" s="10">
        <v>118.57899999999999</v>
      </c>
      <c r="AK56" s="11">
        <v>10</v>
      </c>
      <c r="AL56" s="10">
        <v>34.841000000000001</v>
      </c>
      <c r="AM56" s="156">
        <v>161</v>
      </c>
      <c r="AN56" s="10">
        <v>345.26400000000001</v>
      </c>
      <c r="AO56" s="109"/>
      <c r="AP56" s="10"/>
      <c r="AQ56" s="11">
        <v>2</v>
      </c>
      <c r="AR56" s="32">
        <v>59.859000000000002</v>
      </c>
      <c r="AS56" s="27">
        <v>39</v>
      </c>
      <c r="AT56" s="10">
        <v>486.41800000000001</v>
      </c>
      <c r="AU56" s="11">
        <v>88</v>
      </c>
      <c r="AV56" s="166">
        <v>221.697</v>
      </c>
      <c r="AW56" s="109"/>
      <c r="AX56" s="10"/>
      <c r="AY56" s="27">
        <v>3</v>
      </c>
      <c r="AZ56" s="134">
        <v>171.08099999999999</v>
      </c>
    </row>
    <row r="57" spans="2:52" x14ac:dyDescent="0.15">
      <c r="B57" s="145"/>
      <c r="C57" s="40" t="s">
        <v>6</v>
      </c>
      <c r="D57" s="9">
        <f t="shared" si="24"/>
        <v>772</v>
      </c>
      <c r="E57" s="44">
        <f t="shared" si="25"/>
        <v>7820.2630000000008</v>
      </c>
      <c r="F57" s="148">
        <f t="shared" si="23"/>
        <v>6.8211186171747329</v>
      </c>
      <c r="G57" s="133"/>
      <c r="H57" s="10"/>
      <c r="I57" s="11">
        <v>2</v>
      </c>
      <c r="J57" s="10">
        <v>301.38</v>
      </c>
      <c r="K57" s="11">
        <v>2</v>
      </c>
      <c r="L57" s="10">
        <v>1.1619999999999999</v>
      </c>
      <c r="M57" s="18">
        <v>81</v>
      </c>
      <c r="N57" s="19">
        <v>959.20600000000002</v>
      </c>
      <c r="O57" s="11"/>
      <c r="P57" s="10"/>
      <c r="Q57" s="11">
        <v>1</v>
      </c>
      <c r="R57" s="10">
        <v>14.961</v>
      </c>
      <c r="S57" s="11">
        <v>9</v>
      </c>
      <c r="T57" s="10">
        <v>624.322</v>
      </c>
      <c r="U57" s="11">
        <v>96</v>
      </c>
      <c r="V57" s="10">
        <v>162.797</v>
      </c>
      <c r="W57" s="11"/>
      <c r="X57" s="10"/>
      <c r="Y57" s="11">
        <v>15</v>
      </c>
      <c r="Z57" s="10">
        <v>27.247</v>
      </c>
      <c r="AA57" s="11">
        <v>53</v>
      </c>
      <c r="AB57" s="10">
        <v>2012.259</v>
      </c>
      <c r="AC57" s="11">
        <v>19</v>
      </c>
      <c r="AD57" s="10">
        <v>11.372</v>
      </c>
      <c r="AE57" s="11">
        <v>14</v>
      </c>
      <c r="AF57" s="10">
        <v>262.52100000000002</v>
      </c>
      <c r="AG57" s="11">
        <v>107</v>
      </c>
      <c r="AH57" s="10">
        <v>1944.7950000000001</v>
      </c>
      <c r="AI57" s="11">
        <v>52</v>
      </c>
      <c r="AJ57" s="10">
        <v>357.8</v>
      </c>
      <c r="AK57" s="11">
        <v>2</v>
      </c>
      <c r="AL57" s="10">
        <v>24.126999999999999</v>
      </c>
      <c r="AM57" s="156">
        <v>74</v>
      </c>
      <c r="AN57" s="10">
        <v>381.21100000000001</v>
      </c>
      <c r="AO57" s="109">
        <v>4</v>
      </c>
      <c r="AP57" s="10">
        <v>43.64</v>
      </c>
      <c r="AQ57" s="11">
        <v>13</v>
      </c>
      <c r="AR57" s="32">
        <v>38.886000000000003</v>
      </c>
      <c r="AS57" s="27">
        <v>31</v>
      </c>
      <c r="AT57" s="10">
        <v>368.404</v>
      </c>
      <c r="AU57" s="11">
        <v>197</v>
      </c>
      <c r="AV57" s="166">
        <v>284.173</v>
      </c>
      <c r="AW57" s="109"/>
      <c r="AX57" s="10"/>
      <c r="AY57" s="27">
        <v>4</v>
      </c>
      <c r="AZ57" s="134">
        <v>182.96100000000001</v>
      </c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4277</v>
      </c>
      <c r="E64" s="56">
        <f>SUM(E52:E63)</f>
        <v>54894.32</v>
      </c>
      <c r="F64" s="153">
        <f>+E64/SUM(E50)*100-100</f>
        <v>-45.425317909787346</v>
      </c>
      <c r="G64" s="140">
        <f>SUM(G52:G63)</f>
        <v>3</v>
      </c>
      <c r="H64" s="26">
        <f t="shared" ref="H64" si="28">SUM(H52:H63)</f>
        <v>1297.4459999999999</v>
      </c>
      <c r="I64" s="53">
        <f>SUM(I52:I63)</f>
        <v>24</v>
      </c>
      <c r="J64" s="24">
        <f t="shared" ref="J64:L64" si="29">SUM(J52:J63)</f>
        <v>1546.279</v>
      </c>
      <c r="K64" s="54">
        <f t="shared" si="29"/>
        <v>7</v>
      </c>
      <c r="L64" s="26">
        <f t="shared" si="29"/>
        <v>76.330000000000013</v>
      </c>
      <c r="M64" s="53">
        <f>SUM(M52:M63)</f>
        <v>452</v>
      </c>
      <c r="N64" s="24">
        <f t="shared" ref="N64:AZ64" si="30">SUM(N52:N63)</f>
        <v>6145.8469999999998</v>
      </c>
      <c r="O64" s="54">
        <f t="shared" si="30"/>
        <v>13</v>
      </c>
      <c r="P64" s="26">
        <f t="shared" si="30"/>
        <v>185.82600000000002</v>
      </c>
      <c r="Q64" s="55">
        <f t="shared" si="30"/>
        <v>4</v>
      </c>
      <c r="R64" s="47">
        <f t="shared" si="30"/>
        <v>67.522000000000006</v>
      </c>
      <c r="S64" s="54">
        <f t="shared" si="30"/>
        <v>56</v>
      </c>
      <c r="T64" s="26">
        <f t="shared" si="30"/>
        <v>1475.212</v>
      </c>
      <c r="U64" s="55">
        <f t="shared" si="30"/>
        <v>564</v>
      </c>
      <c r="V64" s="47">
        <f t="shared" si="30"/>
        <v>708.94799999999998</v>
      </c>
      <c r="W64" s="55">
        <f t="shared" si="30"/>
        <v>4</v>
      </c>
      <c r="X64" s="47">
        <f t="shared" si="30"/>
        <v>13.94</v>
      </c>
      <c r="Y64" s="54">
        <f t="shared" si="30"/>
        <v>103</v>
      </c>
      <c r="Z64" s="26">
        <f t="shared" si="30"/>
        <v>76.504999999999995</v>
      </c>
      <c r="AA64" s="54">
        <f t="shared" si="30"/>
        <v>258</v>
      </c>
      <c r="AB64" s="26">
        <f t="shared" si="30"/>
        <v>8410.9000000000015</v>
      </c>
      <c r="AC64" s="55">
        <f t="shared" si="30"/>
        <v>83</v>
      </c>
      <c r="AD64" s="47">
        <f t="shared" si="30"/>
        <v>84.373000000000005</v>
      </c>
      <c r="AE64" s="54">
        <f t="shared" si="30"/>
        <v>195</v>
      </c>
      <c r="AF64" s="26">
        <f t="shared" si="30"/>
        <v>2238.6999999999998</v>
      </c>
      <c r="AG64" s="55">
        <f t="shared" si="30"/>
        <v>883</v>
      </c>
      <c r="AH64" s="47">
        <f t="shared" si="30"/>
        <v>15237.198</v>
      </c>
      <c r="AI64" s="54">
        <f t="shared" si="30"/>
        <v>244</v>
      </c>
      <c r="AJ64" s="26">
        <f t="shared" si="30"/>
        <v>10319.365999999998</v>
      </c>
      <c r="AK64" s="23">
        <f t="shared" si="30"/>
        <v>42</v>
      </c>
      <c r="AL64" s="22">
        <f t="shared" si="30"/>
        <v>106.873</v>
      </c>
      <c r="AM64" s="159">
        <f t="shared" si="30"/>
        <v>491</v>
      </c>
      <c r="AN64" s="22">
        <f t="shared" si="30"/>
        <v>1546.3779999999999</v>
      </c>
      <c r="AO64" s="113">
        <f t="shared" si="30"/>
        <v>13</v>
      </c>
      <c r="AP64" s="26">
        <f t="shared" si="30"/>
        <v>492.94499999999999</v>
      </c>
      <c r="AQ64" s="23">
        <f t="shared" si="30"/>
        <v>59</v>
      </c>
      <c r="AR64" s="24">
        <f t="shared" si="30"/>
        <v>425.43900000000002</v>
      </c>
      <c r="AS64" s="23">
        <f t="shared" si="30"/>
        <v>167</v>
      </c>
      <c r="AT64" s="26">
        <f t="shared" si="30"/>
        <v>2118.306</v>
      </c>
      <c r="AU64" s="23">
        <f t="shared" si="30"/>
        <v>612</v>
      </c>
      <c r="AV64" s="170">
        <f t="shared" si="30"/>
        <v>2319.9870000000001</v>
      </c>
      <c r="AW64" s="113">
        <f t="shared" si="30"/>
        <v>0</v>
      </c>
      <c r="AX64" s="26">
        <f t="shared" si="30"/>
        <v>0</v>
      </c>
      <c r="AY64" s="23">
        <f t="shared" si="30"/>
        <v>16</v>
      </c>
      <c r="AZ64" s="162">
        <f t="shared" si="30"/>
        <v>424.12299999999999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-0.55049921177088801</v>
      </c>
      <c r="E65" s="125">
        <f t="shared" ref="E65" si="31">E64/SUM(E38:E49)-1</f>
        <v>-0.45425317909787344</v>
      </c>
      <c r="F65" s="142">
        <f>F64/SUM(F38:F49)-1</f>
        <v>-0.56031832778566204</v>
      </c>
      <c r="G65" s="141">
        <f t="shared" ref="G65:AN65" si="32">G64/SUM(G38:G49)-1</f>
        <v>-0.875</v>
      </c>
      <c r="H65" s="126">
        <f t="shared" si="32"/>
        <v>0.2652862201426347</v>
      </c>
      <c r="I65" s="127">
        <f t="shared" si="32"/>
        <v>-0.73626373626373631</v>
      </c>
      <c r="J65" s="126">
        <f t="shared" si="32"/>
        <v>-0.59699962235305071</v>
      </c>
      <c r="K65" s="127">
        <f t="shared" si="32"/>
        <v>-0.36363636363636365</v>
      </c>
      <c r="L65" s="126">
        <f t="shared" si="32"/>
        <v>-0.85091913344426995</v>
      </c>
      <c r="M65" s="127">
        <f t="shared" si="32"/>
        <v>-0.43920595533498763</v>
      </c>
      <c r="N65" s="126">
        <f t="shared" si="32"/>
        <v>-0.4576726624478914</v>
      </c>
      <c r="O65" s="127">
        <f t="shared" si="32"/>
        <v>0.85714285714285721</v>
      </c>
      <c r="P65" s="126">
        <f t="shared" si="32"/>
        <v>-0.14454597767291966</v>
      </c>
      <c r="Q65" s="127">
        <f t="shared" si="32"/>
        <v>0</v>
      </c>
      <c r="R65" s="126">
        <f t="shared" si="32"/>
        <v>7.4055769948960535</v>
      </c>
      <c r="S65" s="127">
        <f t="shared" si="32"/>
        <v>-0.61111111111111116</v>
      </c>
      <c r="T65" s="126">
        <f t="shared" si="32"/>
        <v>-0.39530405276617864</v>
      </c>
      <c r="U65" s="127">
        <f t="shared" si="32"/>
        <v>-0.62299465240641716</v>
      </c>
      <c r="V65" s="126">
        <f t="shared" si="32"/>
        <v>-0.72129402963306011</v>
      </c>
      <c r="W65" s="127">
        <f t="shared" si="32"/>
        <v>-0.73333333333333339</v>
      </c>
      <c r="X65" s="126">
        <f t="shared" si="32"/>
        <v>-0.89441793531773084</v>
      </c>
      <c r="Y65" s="127">
        <f t="shared" si="32"/>
        <v>-0.58467741935483875</v>
      </c>
      <c r="Z65" s="126">
        <f t="shared" si="32"/>
        <v>-0.73380769297680981</v>
      </c>
      <c r="AA65" s="127">
        <f t="shared" si="32"/>
        <v>-0.47131147540983609</v>
      </c>
      <c r="AB65" s="126">
        <f t="shared" si="32"/>
        <v>-0.47344285509927908</v>
      </c>
      <c r="AC65" s="127">
        <f t="shared" si="32"/>
        <v>-0.57435897435897432</v>
      </c>
      <c r="AD65" s="126">
        <f t="shared" si="32"/>
        <v>-0.67969675342424152</v>
      </c>
      <c r="AE65" s="127">
        <f t="shared" si="32"/>
        <v>-0.47439353099730464</v>
      </c>
      <c r="AF65" s="126">
        <f t="shared" si="32"/>
        <v>-0.62471581698697787</v>
      </c>
      <c r="AG65" s="127">
        <f t="shared" si="32"/>
        <v>-0.52906666666666669</v>
      </c>
      <c r="AH65" s="126">
        <f t="shared" si="32"/>
        <v>-0.51749618066314362</v>
      </c>
      <c r="AI65" s="127">
        <f t="shared" si="32"/>
        <v>-0.44545454545454544</v>
      </c>
      <c r="AJ65" s="126">
        <f t="shared" si="32"/>
        <v>0.44544908393938765</v>
      </c>
      <c r="AK65" s="127">
        <f t="shared" si="32"/>
        <v>-0.5714285714285714</v>
      </c>
      <c r="AL65" s="126">
        <f t="shared" si="32"/>
        <v>-0.83410583896284518</v>
      </c>
      <c r="AM65" s="127">
        <f t="shared" si="32"/>
        <v>-0.66598639455782305</v>
      </c>
      <c r="AN65" s="126">
        <f t="shared" si="32"/>
        <v>-0.69202829062315963</v>
      </c>
      <c r="AO65" s="130">
        <f>AO64/SUM(AO38:AO47)-1</f>
        <v>-0.61764705882352944</v>
      </c>
      <c r="AP65" s="125">
        <f t="shared" ref="AP65:AZ65" si="33">AP64/SUM(AP38:AP47)-1</f>
        <v>-0.26810853988436911</v>
      </c>
      <c r="AQ65" s="128">
        <f t="shared" si="33"/>
        <v>1.7241379310344751E-2</v>
      </c>
      <c r="AR65" s="129">
        <f t="shared" si="33"/>
        <v>-0.55124125164155324</v>
      </c>
      <c r="AS65" s="128">
        <f t="shared" si="33"/>
        <v>-0.32113821138211385</v>
      </c>
      <c r="AT65" s="125">
        <f t="shared" si="33"/>
        <v>-0.2433443207585182</v>
      </c>
      <c r="AU65" s="128">
        <f t="shared" si="33"/>
        <v>-0.45454545454545459</v>
      </c>
      <c r="AV65" s="171">
        <f t="shared" si="33"/>
        <v>-0.50465445931983965</v>
      </c>
      <c r="AW65" s="130">
        <f t="shared" si="33"/>
        <v>-1</v>
      </c>
      <c r="AX65" s="125">
        <f t="shared" si="33"/>
        <v>-1</v>
      </c>
      <c r="AY65" s="128">
        <f t="shared" si="33"/>
        <v>-0.67999999999999994</v>
      </c>
      <c r="AZ65" s="142">
        <f t="shared" si="33"/>
        <v>-0.67719659571617985</v>
      </c>
    </row>
  </sheetData>
  <mergeCells count="64">
    <mergeCell ref="S8:T8"/>
    <mergeCell ref="AU6:AV6"/>
    <mergeCell ref="AW6:AX6"/>
    <mergeCell ref="AY6:AZ6"/>
    <mergeCell ref="AI6:AJ6"/>
    <mergeCell ref="M7:N7"/>
    <mergeCell ref="O7:P7"/>
    <mergeCell ref="Q7:R7"/>
    <mergeCell ref="S7:T7"/>
    <mergeCell ref="W7:X7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2022-07-28T00:46:47Z</cp:lastPrinted>
  <dcterms:created xsi:type="dcterms:W3CDTF">2003-02-20T01:42:16Z</dcterms:created>
  <dcterms:modified xsi:type="dcterms:W3CDTF">2025-07-30T01:41:07Z</dcterms:modified>
</cp:coreProperties>
</file>