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2C599BE6-657A-4AC3-BC87-573CE567BD91}" xr6:coauthVersionLast="47" xr6:coauthVersionMax="47" xr10:uidLastSave="{00000000-0000-0000-0000-000000000000}"/>
  <bookViews>
    <workbookView xWindow="11490" yWindow="45" windowWidth="17310" windowHeight="15600" xr2:uid="{00000000-000D-0000-FFFF-FFFF00000000}"/>
  </bookViews>
  <sheets>
    <sheet name="yusyutu" sheetId="9" r:id="rId1"/>
  </sheets>
  <definedNames>
    <definedName name="_xlnm.Print_Area" localSheetId="0">yusyutu!$B$1:$AZ$37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9" l="1"/>
  <c r="D52" i="9"/>
  <c r="E52" i="9"/>
  <c r="F52" i="9" s="1"/>
  <c r="D53" i="9"/>
  <c r="E53" i="9"/>
  <c r="F53" i="9" s="1"/>
  <c r="D54" i="9"/>
  <c r="E54" i="9"/>
  <c r="D55" i="9"/>
  <c r="E55" i="9"/>
  <c r="F55" i="9" s="1"/>
  <c r="AZ64" i="9"/>
  <c r="AZ65" i="9" s="1"/>
  <c r="AY64" i="9"/>
  <c r="AY65" i="9" s="1"/>
  <c r="AX64" i="9"/>
  <c r="AX65" i="9" s="1"/>
  <c r="AW64" i="9"/>
  <c r="AW65" i="9" s="1"/>
  <c r="AV64" i="9"/>
  <c r="AV65" i="9" s="1"/>
  <c r="AU64" i="9"/>
  <c r="AU65" i="9" s="1"/>
  <c r="AT64" i="9"/>
  <c r="AT65" i="9" s="1"/>
  <c r="AS64" i="9"/>
  <c r="AS65" i="9" s="1"/>
  <c r="AR64" i="9"/>
  <c r="AR65" i="9" s="1"/>
  <c r="AQ64" i="9"/>
  <c r="AQ65" i="9" s="1"/>
  <c r="AP64" i="9"/>
  <c r="AP65" i="9" s="1"/>
  <c r="AO64" i="9"/>
  <c r="AO65" i="9" s="1"/>
  <c r="AN64" i="9"/>
  <c r="AN65" i="9" s="1"/>
  <c r="AM64" i="9"/>
  <c r="AM65" i="9" s="1"/>
  <c r="AL64" i="9"/>
  <c r="AL65" i="9" s="1"/>
  <c r="AK64" i="9"/>
  <c r="AK65" i="9" s="1"/>
  <c r="AJ64" i="9"/>
  <c r="AJ65" i="9" s="1"/>
  <c r="AI64" i="9"/>
  <c r="AI65" i="9" s="1"/>
  <c r="AH64" i="9"/>
  <c r="AH65" i="9" s="1"/>
  <c r="AG64" i="9"/>
  <c r="AG65" i="9" s="1"/>
  <c r="AF64" i="9"/>
  <c r="AF65" i="9" s="1"/>
  <c r="AE64" i="9"/>
  <c r="AE65" i="9" s="1"/>
  <c r="AD64" i="9"/>
  <c r="AD65" i="9" s="1"/>
  <c r="AC64" i="9"/>
  <c r="AC65" i="9" s="1"/>
  <c r="AB64" i="9"/>
  <c r="AB65" i="9" s="1"/>
  <c r="AA64" i="9"/>
  <c r="AA65" i="9" s="1"/>
  <c r="Z64" i="9"/>
  <c r="Z65" i="9" s="1"/>
  <c r="Y64" i="9"/>
  <c r="Y65" i="9" s="1"/>
  <c r="X64" i="9"/>
  <c r="X65" i="9" s="1"/>
  <c r="W64" i="9"/>
  <c r="W65" i="9" s="1"/>
  <c r="V64" i="9"/>
  <c r="V65" i="9" s="1"/>
  <c r="U64" i="9"/>
  <c r="U65" i="9" s="1"/>
  <c r="T64" i="9"/>
  <c r="T65" i="9" s="1"/>
  <c r="S64" i="9"/>
  <c r="S65" i="9" s="1"/>
  <c r="R64" i="9"/>
  <c r="R65" i="9" s="1"/>
  <c r="Q64" i="9"/>
  <c r="Q65" i="9" s="1"/>
  <c r="P64" i="9"/>
  <c r="P65" i="9" s="1"/>
  <c r="O64" i="9"/>
  <c r="O65" i="9" s="1"/>
  <c r="N64" i="9"/>
  <c r="N65" i="9" s="1"/>
  <c r="M64" i="9"/>
  <c r="M65" i="9" s="1"/>
  <c r="L64" i="9"/>
  <c r="L65" i="9" s="1"/>
  <c r="K64" i="9"/>
  <c r="K65" i="9" s="1"/>
  <c r="J64" i="9"/>
  <c r="J65" i="9" s="1"/>
  <c r="I64" i="9"/>
  <c r="I65" i="9" s="1"/>
  <c r="H64" i="9"/>
  <c r="H65" i="9" s="1"/>
  <c r="G64" i="9"/>
  <c r="G65" i="9" s="1"/>
  <c r="E63" i="9"/>
  <c r="F63" i="9" s="1"/>
  <c r="D63" i="9"/>
  <c r="E62" i="9"/>
  <c r="F62" i="9" s="1"/>
  <c r="D62" i="9"/>
  <c r="E61" i="9"/>
  <c r="F61" i="9" s="1"/>
  <c r="D61" i="9"/>
  <c r="E60" i="9"/>
  <c r="F60" i="9" s="1"/>
  <c r="D60" i="9"/>
  <c r="E59" i="9"/>
  <c r="F59" i="9" s="1"/>
  <c r="D59" i="9"/>
  <c r="E58" i="9"/>
  <c r="F58" i="9" s="1"/>
  <c r="D58" i="9"/>
  <c r="E57" i="9"/>
  <c r="F57" i="9" s="1"/>
  <c r="D57" i="9"/>
  <c r="E56" i="9"/>
  <c r="F56" i="9" s="1"/>
  <c r="D56" i="9"/>
  <c r="I50" i="9"/>
  <c r="E47" i="9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1" i="9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64" i="9" l="1"/>
  <c r="D65" i="9" s="1"/>
  <c r="E64" i="9"/>
  <c r="F64" i="9" s="1"/>
  <c r="F65" i="9" s="1"/>
  <c r="D50" i="9"/>
  <c r="D51" i="9" s="1"/>
  <c r="E50" i="9"/>
  <c r="F50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65" i="9" l="1"/>
  <c r="E51" i="9"/>
  <c r="F27" i="9"/>
  <c r="F35" i="9"/>
  <c r="F31" i="9"/>
  <c r="F25" i="9"/>
  <c r="F29" i="9"/>
  <c r="F33" i="9"/>
  <c r="F26" i="9"/>
  <c r="F30" i="9"/>
  <c r="F51" i="9" s="1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<sst xmlns="http://schemas.openxmlformats.org/spreadsheetml/2006/main" count="179" uniqueCount="77">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</sst>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70" zoomScaleNormal="70" zoomScaleSheetLayoutView="75" workbookViewId="0">
      <pane xSplit="3" ySplit="9" topLeftCell="AP51" activePane="bottomRight" state="frozen"/>
      <selection activeCell="B1" sqref="B1"/>
      <selection pane="topRight" activeCell="D1" sqref="D1"/>
      <selection pane="bottomLeft" activeCell="B9" sqref="B9"/>
      <selection pane="bottomRight" activeCell="AO56" sqref="AO56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69</v>
      </c>
      <c r="G1" s="73" t="s">
        <v>70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25" t="s">
        <v>49</v>
      </c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7" t="s">
        <v>50</v>
      </c>
      <c r="AP3" s="228"/>
      <c r="AQ3" s="228"/>
      <c r="AR3" s="228"/>
      <c r="AS3" s="228"/>
      <c r="AT3" s="228"/>
      <c r="AU3" s="228"/>
      <c r="AV3" s="229"/>
      <c r="AW3" s="230" t="s">
        <v>51</v>
      </c>
      <c r="AX3" s="231"/>
      <c r="AY3" s="231"/>
      <c r="AZ3" s="232"/>
    </row>
    <row r="4" spans="2:52" s="96" customFormat="1" ht="72" customHeight="1" x14ac:dyDescent="0.2">
      <c r="B4" s="98"/>
      <c r="G4" s="233" t="s">
        <v>73</v>
      </c>
      <c r="H4" s="234"/>
      <c r="I4" s="234"/>
      <c r="J4" s="235"/>
      <c r="K4" s="236" t="s">
        <v>40</v>
      </c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  <c r="W4" s="236" t="s">
        <v>71</v>
      </c>
      <c r="X4" s="234"/>
      <c r="Y4" s="234"/>
      <c r="Z4" s="235"/>
      <c r="AA4" s="236" t="s">
        <v>42</v>
      </c>
      <c r="AB4" s="234"/>
      <c r="AC4" s="234"/>
      <c r="AD4" s="235"/>
      <c r="AE4" s="236" t="s">
        <v>43</v>
      </c>
      <c r="AF4" s="234"/>
      <c r="AG4" s="234"/>
      <c r="AH4" s="234"/>
      <c r="AI4" s="234"/>
      <c r="AJ4" s="234"/>
      <c r="AK4" s="234"/>
      <c r="AL4" s="234"/>
      <c r="AM4" s="237" t="s">
        <v>60</v>
      </c>
      <c r="AN4" s="236"/>
      <c r="AO4" s="238"/>
      <c r="AP4" s="239"/>
      <c r="AQ4" s="239"/>
      <c r="AR4" s="239"/>
      <c r="AS4" s="239"/>
      <c r="AT4" s="239"/>
      <c r="AU4" s="239"/>
      <c r="AV4" s="240"/>
      <c r="AW4" s="241" t="s">
        <v>52</v>
      </c>
      <c r="AX4" s="242"/>
      <c r="AY4" s="223" t="s">
        <v>54</v>
      </c>
      <c r="AZ4" s="224"/>
    </row>
    <row r="5" spans="2:52" s="97" customFormat="1" ht="24.6" customHeight="1" thickBot="1" x14ac:dyDescent="0.25">
      <c r="G5" s="218" t="s">
        <v>30</v>
      </c>
      <c r="H5" s="210"/>
      <c r="I5" s="210" t="s">
        <v>31</v>
      </c>
      <c r="J5" s="210"/>
      <c r="K5" s="210" t="s">
        <v>34</v>
      </c>
      <c r="L5" s="210"/>
      <c r="M5" s="210" t="s">
        <v>35</v>
      </c>
      <c r="N5" s="210"/>
      <c r="O5" s="210" t="s">
        <v>36</v>
      </c>
      <c r="P5" s="210"/>
      <c r="Q5" s="210" t="s">
        <v>37</v>
      </c>
      <c r="R5" s="210"/>
      <c r="S5" s="210" t="s">
        <v>38</v>
      </c>
      <c r="T5" s="210"/>
      <c r="U5" s="210" t="s">
        <v>21</v>
      </c>
      <c r="V5" s="210"/>
      <c r="W5" s="210" t="s">
        <v>39</v>
      </c>
      <c r="X5" s="210"/>
      <c r="Y5" s="210" t="s">
        <v>22</v>
      </c>
      <c r="Z5" s="210"/>
      <c r="AA5" s="210" t="s">
        <v>41</v>
      </c>
      <c r="AB5" s="210"/>
      <c r="AC5" s="210" t="s">
        <v>32</v>
      </c>
      <c r="AD5" s="210"/>
      <c r="AE5" s="222" t="s">
        <v>44</v>
      </c>
      <c r="AF5" s="220"/>
      <c r="AG5" s="210" t="s">
        <v>74</v>
      </c>
      <c r="AH5" s="210"/>
      <c r="AI5" s="219" t="s">
        <v>45</v>
      </c>
      <c r="AJ5" s="220"/>
      <c r="AK5" s="210" t="s">
        <v>72</v>
      </c>
      <c r="AL5" s="210"/>
      <c r="AM5" s="221" t="s">
        <v>46</v>
      </c>
      <c r="AN5" s="221"/>
      <c r="AO5" s="213" t="s">
        <v>47</v>
      </c>
      <c r="AP5" s="210"/>
      <c r="AQ5" s="210" t="s">
        <v>33</v>
      </c>
      <c r="AR5" s="210"/>
      <c r="AS5" s="210" t="s">
        <v>23</v>
      </c>
      <c r="AT5" s="210"/>
      <c r="AU5" s="210" t="s">
        <v>48</v>
      </c>
      <c r="AV5" s="212"/>
      <c r="AW5" s="213" t="s">
        <v>24</v>
      </c>
      <c r="AX5" s="210"/>
      <c r="AY5" s="210" t="s">
        <v>53</v>
      </c>
      <c r="AZ5" s="211"/>
    </row>
    <row r="6" spans="2:52" s="114" customFormat="1" ht="18" customHeight="1" x14ac:dyDescent="0.2">
      <c r="B6" s="115"/>
      <c r="C6" s="116"/>
      <c r="D6" s="117"/>
      <c r="E6" s="118"/>
      <c r="F6" s="119"/>
      <c r="G6" s="214" t="s">
        <v>28</v>
      </c>
      <c r="H6" s="215"/>
      <c r="I6" s="216" t="s">
        <v>29</v>
      </c>
      <c r="J6" s="217"/>
      <c r="K6" s="202" t="s">
        <v>55</v>
      </c>
      <c r="L6" s="205"/>
      <c r="M6" s="202" t="s">
        <v>56</v>
      </c>
      <c r="N6" s="205"/>
      <c r="O6" s="202" t="s">
        <v>58</v>
      </c>
      <c r="P6" s="205"/>
      <c r="Q6" s="202" t="s">
        <v>59</v>
      </c>
      <c r="R6" s="205"/>
      <c r="S6" s="202" t="s">
        <v>60</v>
      </c>
      <c r="T6" s="205"/>
      <c r="U6" s="202" t="s">
        <v>60</v>
      </c>
      <c r="V6" s="205"/>
      <c r="W6" s="202" t="s">
        <v>62</v>
      </c>
      <c r="X6" s="205"/>
      <c r="Y6" s="202" t="s">
        <v>60</v>
      </c>
      <c r="Z6" s="205"/>
      <c r="AA6" s="208" t="s">
        <v>57</v>
      </c>
      <c r="AB6" s="209"/>
      <c r="AC6" s="202" t="s">
        <v>60</v>
      </c>
      <c r="AD6" s="205"/>
      <c r="AE6" s="202" t="s">
        <v>63</v>
      </c>
      <c r="AF6" s="207"/>
      <c r="AG6" s="202" t="s">
        <v>64</v>
      </c>
      <c r="AH6" s="205"/>
      <c r="AI6" s="207" t="s">
        <v>65</v>
      </c>
      <c r="AJ6" s="207"/>
      <c r="AK6" s="202" t="s">
        <v>60</v>
      </c>
      <c r="AL6" s="205"/>
      <c r="AM6" s="207" t="s">
        <v>60</v>
      </c>
      <c r="AN6" s="207"/>
      <c r="AO6" s="204" t="s">
        <v>66</v>
      </c>
      <c r="AP6" s="205"/>
      <c r="AQ6" s="202" t="s">
        <v>67</v>
      </c>
      <c r="AR6" s="205"/>
      <c r="AS6" s="202" t="s">
        <v>68</v>
      </c>
      <c r="AT6" s="205"/>
      <c r="AU6" s="202" t="s">
        <v>60</v>
      </c>
      <c r="AV6" s="203"/>
      <c r="AW6" s="204"/>
      <c r="AX6" s="205"/>
      <c r="AY6" s="202"/>
      <c r="AZ6" s="206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08" t="s">
        <v>57</v>
      </c>
      <c r="N7" s="209"/>
      <c r="O7" s="208" t="s">
        <v>57</v>
      </c>
      <c r="P7" s="209"/>
      <c r="Q7" s="208" t="s">
        <v>57</v>
      </c>
      <c r="R7" s="209"/>
      <c r="S7" s="208" t="s">
        <v>57</v>
      </c>
      <c r="T7" s="209"/>
      <c r="U7" s="79"/>
      <c r="V7" s="94"/>
      <c r="W7" s="208" t="s">
        <v>57</v>
      </c>
      <c r="X7" s="209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00" t="s">
        <v>61</v>
      </c>
      <c r="T8" s="201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hidden="1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hidden="1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hidden="1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hidden="1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hidden="1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hidden="1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hidden="1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hidden="1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hidden="1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hidden="1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hidden="1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hidden="1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hidden="1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75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697</v>
      </c>
      <c r="E48" s="38">
        <f t="shared" si="16"/>
        <v>7087.09</v>
      </c>
      <c r="F48" s="147">
        <f t="shared" si="17"/>
        <v>-18.990853981239766</v>
      </c>
      <c r="G48" s="133"/>
      <c r="H48" s="10"/>
      <c r="I48" s="11">
        <v>14</v>
      </c>
      <c r="J48" s="10">
        <v>35.387</v>
      </c>
      <c r="K48" s="11"/>
      <c r="L48" s="10"/>
      <c r="M48" s="16">
        <v>69</v>
      </c>
      <c r="N48" s="17">
        <v>1114.8630000000001</v>
      </c>
      <c r="O48" s="11"/>
      <c r="P48" s="10"/>
      <c r="Q48" s="11">
        <v>2</v>
      </c>
      <c r="R48" s="10">
        <v>6.7</v>
      </c>
      <c r="S48" s="11">
        <v>11</v>
      </c>
      <c r="T48" s="10">
        <v>195.31299999999999</v>
      </c>
      <c r="U48" s="11">
        <v>86</v>
      </c>
      <c r="V48" s="10">
        <v>174.62899999999999</v>
      </c>
      <c r="W48" s="11">
        <v>4</v>
      </c>
      <c r="X48" s="10">
        <v>55.323</v>
      </c>
      <c r="Y48" s="11">
        <v>18</v>
      </c>
      <c r="Z48" s="10">
        <v>6.1559999999999997</v>
      </c>
      <c r="AA48" s="11">
        <v>47</v>
      </c>
      <c r="AB48" s="10">
        <v>1433.383</v>
      </c>
      <c r="AC48" s="11">
        <v>26</v>
      </c>
      <c r="AD48" s="10">
        <v>21.797999999999998</v>
      </c>
      <c r="AE48" s="11">
        <v>24</v>
      </c>
      <c r="AF48" s="10">
        <v>221.041</v>
      </c>
      <c r="AG48" s="11">
        <v>147</v>
      </c>
      <c r="AH48" s="10">
        <v>1416.7149999999999</v>
      </c>
      <c r="AI48" s="11">
        <v>35</v>
      </c>
      <c r="AJ48" s="10">
        <v>1149.1790000000001</v>
      </c>
      <c r="AK48" s="11">
        <v>3</v>
      </c>
      <c r="AL48" s="10">
        <v>27.9</v>
      </c>
      <c r="AM48" s="156">
        <v>109</v>
      </c>
      <c r="AN48" s="10">
        <v>321.12900000000002</v>
      </c>
      <c r="AO48" s="109">
        <v>2</v>
      </c>
      <c r="AP48" s="10">
        <v>32.872</v>
      </c>
      <c r="AQ48" s="11">
        <v>5</v>
      </c>
      <c r="AR48" s="32">
        <v>35.378</v>
      </c>
      <c r="AS48" s="27">
        <v>27</v>
      </c>
      <c r="AT48" s="10">
        <v>359.26900000000001</v>
      </c>
      <c r="AU48" s="11">
        <v>68</v>
      </c>
      <c r="AV48" s="166">
        <v>480.05500000000001</v>
      </c>
      <c r="AW48" s="109">
        <v>1063</v>
      </c>
      <c r="AX48" s="10">
        <v>7689.0150000000003</v>
      </c>
      <c r="AY48" s="27">
        <v>7</v>
      </c>
      <c r="AZ48" s="134">
        <v>3.4830000000000001</v>
      </c>
    </row>
    <row r="49" spans="2:52" x14ac:dyDescent="0.15">
      <c r="B49" s="145"/>
      <c r="C49" s="40" t="s">
        <v>12</v>
      </c>
      <c r="D49" s="12">
        <f t="shared" si="15"/>
        <v>984</v>
      </c>
      <c r="E49" s="38">
        <f t="shared" si="16"/>
        <v>12100.951999999999</v>
      </c>
      <c r="F49" s="147">
        <f t="shared" si="17"/>
        <v>-19.87265389365092</v>
      </c>
      <c r="G49" s="133"/>
      <c r="H49" s="10"/>
      <c r="I49" s="11">
        <v>14</v>
      </c>
      <c r="J49" s="10">
        <v>273.80599999999998</v>
      </c>
      <c r="K49" s="11">
        <v>1</v>
      </c>
      <c r="L49" s="10">
        <v>0.25</v>
      </c>
      <c r="M49" s="16">
        <v>94</v>
      </c>
      <c r="N49" s="17">
        <v>1386.7940000000001</v>
      </c>
      <c r="O49" s="11"/>
      <c r="P49" s="10"/>
      <c r="Q49" s="11"/>
      <c r="R49" s="10"/>
      <c r="S49" s="11">
        <v>22</v>
      </c>
      <c r="T49" s="10">
        <v>339.44200000000001</v>
      </c>
      <c r="U49" s="11">
        <v>209</v>
      </c>
      <c r="V49" s="10">
        <v>177.30600000000001</v>
      </c>
      <c r="W49" s="11"/>
      <c r="X49" s="10"/>
      <c r="Y49" s="11">
        <v>6</v>
      </c>
      <c r="Z49" s="10">
        <v>7.2039999999999997</v>
      </c>
      <c r="AA49" s="11">
        <v>60</v>
      </c>
      <c r="AB49" s="10">
        <v>2669.1729999999998</v>
      </c>
      <c r="AC49" s="11">
        <v>8</v>
      </c>
      <c r="AD49" s="10">
        <v>5.6630000000000003</v>
      </c>
      <c r="AE49" s="11">
        <v>35</v>
      </c>
      <c r="AF49" s="10">
        <v>876.92600000000004</v>
      </c>
      <c r="AG49" s="11">
        <v>214</v>
      </c>
      <c r="AH49" s="10">
        <v>3251.3980000000001</v>
      </c>
      <c r="AI49" s="11">
        <v>64</v>
      </c>
      <c r="AJ49" s="10">
        <v>170.41900000000001</v>
      </c>
      <c r="AK49" s="11">
        <v>5</v>
      </c>
      <c r="AL49" s="10">
        <v>78.771000000000001</v>
      </c>
      <c r="AM49" s="156">
        <v>82</v>
      </c>
      <c r="AN49" s="10">
        <v>1211.259</v>
      </c>
      <c r="AO49" s="109">
        <v>3</v>
      </c>
      <c r="AP49" s="10">
        <v>302.858</v>
      </c>
      <c r="AQ49" s="11">
        <v>8</v>
      </c>
      <c r="AR49" s="32">
        <v>62.125999999999998</v>
      </c>
      <c r="AS49" s="27">
        <v>17</v>
      </c>
      <c r="AT49" s="10">
        <v>186.20500000000001</v>
      </c>
      <c r="AU49" s="11">
        <v>142</v>
      </c>
      <c r="AV49" s="166">
        <v>1101.3520000000001</v>
      </c>
      <c r="AW49" s="109">
        <v>1194</v>
      </c>
      <c r="AX49" s="10">
        <v>9871.6049999999996</v>
      </c>
      <c r="AY49" s="27">
        <v>20</v>
      </c>
      <c r="AZ49" s="134">
        <v>162.97499999999999</v>
      </c>
    </row>
    <row r="50" spans="2:52" x14ac:dyDescent="0.15">
      <c r="B50" s="152" t="s">
        <v>75</v>
      </c>
      <c r="C50" s="36" t="s">
        <v>15</v>
      </c>
      <c r="D50" s="52">
        <f>SUM(D38:D49)</f>
        <v>9515</v>
      </c>
      <c r="E50" s="56">
        <f>SUM(E38:E49)</f>
        <v>100585.689</v>
      </c>
      <c r="F50" s="153">
        <f>+E50/SUM(E36)*100-100</f>
        <v>-12.226519109796868</v>
      </c>
      <c r="G50" s="140">
        <f>SUM(G38:G49)</f>
        <v>24</v>
      </c>
      <c r="H50" s="26">
        <f t="shared" ref="H50:L50" si="18">SUM(H38:H49)</f>
        <v>1025.4169999999999</v>
      </c>
      <c r="I50" s="53">
        <f>SUM(I38:I49)</f>
        <v>91</v>
      </c>
      <c r="J50" s="24">
        <f t="shared" si="18"/>
        <v>3836.9170000000004</v>
      </c>
      <c r="K50" s="54">
        <f t="shared" si="18"/>
        <v>11</v>
      </c>
      <c r="L50" s="26">
        <f t="shared" si="18"/>
        <v>512.00399999999991</v>
      </c>
      <c r="M50" s="53">
        <f>SUM(M38:M49)</f>
        <v>806</v>
      </c>
      <c r="N50" s="24">
        <f t="shared" ref="N50:AZ50" si="19">SUM(N38:N49)</f>
        <v>11332.356999999998</v>
      </c>
      <c r="O50" s="54">
        <f t="shared" si="19"/>
        <v>7</v>
      </c>
      <c r="P50" s="26">
        <f t="shared" si="19"/>
        <v>217.22499999999999</v>
      </c>
      <c r="Q50" s="55">
        <f t="shared" si="19"/>
        <v>4</v>
      </c>
      <c r="R50" s="47">
        <f t="shared" si="19"/>
        <v>8.0330000000000013</v>
      </c>
      <c r="S50" s="54">
        <f t="shared" si="19"/>
        <v>144</v>
      </c>
      <c r="T50" s="26">
        <f t="shared" si="19"/>
        <v>2439.5929999999998</v>
      </c>
      <c r="U50" s="55">
        <f t="shared" si="19"/>
        <v>1496</v>
      </c>
      <c r="V50" s="47">
        <f t="shared" si="19"/>
        <v>2543.7130000000002</v>
      </c>
      <c r="W50" s="55">
        <f t="shared" si="19"/>
        <v>15</v>
      </c>
      <c r="X50" s="47">
        <f t="shared" si="19"/>
        <v>132.03</v>
      </c>
      <c r="Y50" s="54">
        <f t="shared" si="19"/>
        <v>248</v>
      </c>
      <c r="Z50" s="26">
        <f t="shared" si="19"/>
        <v>287.40500000000003</v>
      </c>
      <c r="AA50" s="54">
        <f t="shared" si="19"/>
        <v>488</v>
      </c>
      <c r="AB50" s="26">
        <f t="shared" si="19"/>
        <v>15973.384999999998</v>
      </c>
      <c r="AC50" s="55">
        <f t="shared" si="19"/>
        <v>195</v>
      </c>
      <c r="AD50" s="47">
        <f t="shared" si="19"/>
        <v>263.41600000000005</v>
      </c>
      <c r="AE50" s="54">
        <f t="shared" si="19"/>
        <v>371</v>
      </c>
      <c r="AF50" s="26">
        <f t="shared" si="19"/>
        <v>5965.3460000000005</v>
      </c>
      <c r="AG50" s="55">
        <f t="shared" si="19"/>
        <v>1875</v>
      </c>
      <c r="AH50" s="47">
        <f t="shared" si="19"/>
        <v>31579.435000000001</v>
      </c>
      <c r="AI50" s="54">
        <f t="shared" si="19"/>
        <v>440</v>
      </c>
      <c r="AJ50" s="26">
        <f t="shared" si="19"/>
        <v>7139.2109999999993</v>
      </c>
      <c r="AK50" s="23">
        <f t="shared" si="19"/>
        <v>98</v>
      </c>
      <c r="AL50" s="22">
        <f t="shared" si="19"/>
        <v>644.22399999999993</v>
      </c>
      <c r="AM50" s="159">
        <f t="shared" si="19"/>
        <v>1470</v>
      </c>
      <c r="AN50" s="22">
        <f t="shared" si="19"/>
        <v>5021.1689999999999</v>
      </c>
      <c r="AO50" s="113">
        <f t="shared" si="19"/>
        <v>39</v>
      </c>
      <c r="AP50" s="26">
        <f t="shared" si="19"/>
        <v>1009.252</v>
      </c>
      <c r="AQ50" s="23">
        <f t="shared" si="19"/>
        <v>71</v>
      </c>
      <c r="AR50" s="24">
        <f t="shared" si="19"/>
        <v>1045.539</v>
      </c>
      <c r="AS50" s="23">
        <f t="shared" si="19"/>
        <v>290</v>
      </c>
      <c r="AT50" s="26">
        <f t="shared" si="19"/>
        <v>3345.0380000000005</v>
      </c>
      <c r="AU50" s="23">
        <f t="shared" si="19"/>
        <v>1332</v>
      </c>
      <c r="AV50" s="170">
        <f t="shared" si="19"/>
        <v>6264.98</v>
      </c>
      <c r="AW50" s="113">
        <f t="shared" si="19"/>
        <v>11823</v>
      </c>
      <c r="AX50" s="26">
        <f t="shared" si="19"/>
        <v>89521.173999999985</v>
      </c>
      <c r="AY50" s="23">
        <f t="shared" si="19"/>
        <v>77</v>
      </c>
      <c r="AZ50" s="162">
        <f t="shared" si="19"/>
        <v>1480.3319999999999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-0.12842355958596685</v>
      </c>
      <c r="E51" s="125">
        <f t="shared" ref="E51" si="20">E50/SUM(E24:E35)-1</f>
        <v>-0.12226519109796874</v>
      </c>
      <c r="F51" s="142">
        <f>F50/SUM(F24:F35)-1</f>
        <v>-1.2350779419119402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-0.61924686192468625</v>
      </c>
      <c r="J51" s="126">
        <f t="shared" si="21"/>
        <v>-0.12505068066007752</v>
      </c>
      <c r="K51" s="127">
        <f t="shared" si="21"/>
        <v>-0.64516129032258063</v>
      </c>
      <c r="L51" s="126">
        <f t="shared" si="21"/>
        <v>0.2027201935612688</v>
      </c>
      <c r="M51" s="127">
        <f t="shared" si="21"/>
        <v>-8.9265536723163841E-2</v>
      </c>
      <c r="N51" s="126">
        <f t="shared" si="21"/>
        <v>3.3141350015749138E-2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-0.7142857142857143</v>
      </c>
      <c r="R51" s="126">
        <f t="shared" si="21"/>
        <v>-0.9722845175580842</v>
      </c>
      <c r="S51" s="127">
        <f t="shared" si="21"/>
        <v>0.125</v>
      </c>
      <c r="T51" s="126">
        <f t="shared" si="21"/>
        <v>0.40159935377788281</v>
      </c>
      <c r="U51" s="127">
        <f t="shared" si="21"/>
        <v>-0.34984789222077362</v>
      </c>
      <c r="V51" s="126">
        <f t="shared" si="21"/>
        <v>-0.24382296564238304</v>
      </c>
      <c r="W51" s="127">
        <f t="shared" si="21"/>
        <v>-0.44444444444444442</v>
      </c>
      <c r="X51" s="126">
        <f t="shared" si="21"/>
        <v>-0.73655277823781884</v>
      </c>
      <c r="Y51" s="127">
        <f t="shared" si="21"/>
        <v>-0.60634920634920642</v>
      </c>
      <c r="Z51" s="126">
        <f t="shared" si="21"/>
        <v>-0.60426161790017208</v>
      </c>
      <c r="AA51" s="127">
        <f t="shared" si="21"/>
        <v>-9.7966728280961202E-2</v>
      </c>
      <c r="AB51" s="126">
        <f t="shared" si="21"/>
        <v>-0.15125437626404814</v>
      </c>
      <c r="AC51" s="127">
        <f t="shared" si="21"/>
        <v>-0.2696629213483146</v>
      </c>
      <c r="AD51" s="126">
        <f t="shared" si="21"/>
        <v>-0.32326079081704728</v>
      </c>
      <c r="AE51" s="127">
        <f t="shared" si="21"/>
        <v>-0.18818380743982499</v>
      </c>
      <c r="AF51" s="126">
        <f t="shared" si="21"/>
        <v>0.14937679067912391</v>
      </c>
      <c r="AG51" s="127">
        <f t="shared" si="21"/>
        <v>4.8657718120805438E-2</v>
      </c>
      <c r="AH51" s="126">
        <f t="shared" si="21"/>
        <v>-2.4318291475682319E-3</v>
      </c>
      <c r="AI51" s="127">
        <f t="shared" si="21"/>
        <v>-0.24137931034482762</v>
      </c>
      <c r="AJ51" s="126">
        <f t="shared" si="21"/>
        <v>-0.43122657832548938</v>
      </c>
      <c r="AK51" s="127">
        <f t="shared" si="21"/>
        <v>-0.24031007751937983</v>
      </c>
      <c r="AL51" s="126">
        <f t="shared" si="21"/>
        <v>-0.59383269077393996</v>
      </c>
      <c r="AM51" s="127">
        <f t="shared" si="21"/>
        <v>0.13338473400154194</v>
      </c>
      <c r="AN51" s="126">
        <f t="shared" si="21"/>
        <v>-0.22175609066569624</v>
      </c>
      <c r="AO51" s="130">
        <f>AO50/SUM(AO24:AO33)-1</f>
        <v>-0.1333333333333333</v>
      </c>
      <c r="AP51" s="125">
        <f t="shared" ref="AP51:AZ51" si="22">AP50/SUM(AP24:AP33)-1</f>
        <v>0.1625090564372984</v>
      </c>
      <c r="AQ51" s="128">
        <f t="shared" si="22"/>
        <v>-0.63212435233160624</v>
      </c>
      <c r="AR51" s="129">
        <f t="shared" si="22"/>
        <v>-7.4968547449556611E-2</v>
      </c>
      <c r="AS51" s="128">
        <f t="shared" si="22"/>
        <v>0.45728643216080411</v>
      </c>
      <c r="AT51" s="125">
        <f t="shared" si="22"/>
        <v>7.938016854273422E-2</v>
      </c>
      <c r="AU51" s="128">
        <f t="shared" si="22"/>
        <v>0.4509803921568627</v>
      </c>
      <c r="AV51" s="171">
        <f t="shared" si="22"/>
        <v>0.11140046840401685</v>
      </c>
      <c r="AW51" s="130">
        <f t="shared" si="22"/>
        <v>0.22568940493468803</v>
      </c>
      <c r="AX51" s="125">
        <f t="shared" si="22"/>
        <v>-8.9318643288939126E-2</v>
      </c>
      <c r="AY51" s="128">
        <f t="shared" si="22"/>
        <v>0.83333333333333326</v>
      </c>
      <c r="AZ51" s="142">
        <f t="shared" si="22"/>
        <v>0.84034143109156267</v>
      </c>
    </row>
    <row r="52" spans="2:52" x14ac:dyDescent="0.15">
      <c r="B52" s="145" t="s">
        <v>76</v>
      </c>
      <c r="C52" s="40" t="s">
        <v>1</v>
      </c>
      <c r="D52" s="12">
        <f>G52+I52+K52+M52+O52+Q52+S52+U52+W52+Y52+AK52+AU52+AA52+AC52+AE52+AG52+AI52+AM52+AO52+AQ52+AS52</f>
        <v>598</v>
      </c>
      <c r="E52" s="38">
        <f>H52+J52+L52+N52+P52+R52+T52+V52+X52+Z52+AL52+AV52+AB52+AD52+AF52+AH52+AJ52+AN52+AP52+AR52+AT52</f>
        <v>12410.046000000002</v>
      </c>
      <c r="F52" s="146">
        <f>+E52/SUM(E38)*100-100</f>
        <v>106.63879190185409</v>
      </c>
      <c r="G52" s="133">
        <v>1</v>
      </c>
      <c r="H52" s="10">
        <v>17.888999999999999</v>
      </c>
      <c r="I52" s="11">
        <v>1</v>
      </c>
      <c r="J52" s="10">
        <v>66.5</v>
      </c>
      <c r="K52" s="11"/>
      <c r="L52" s="10"/>
      <c r="M52" s="16">
        <v>78</v>
      </c>
      <c r="N52" s="17">
        <v>1209.1210000000001</v>
      </c>
      <c r="O52" s="16">
        <v>2</v>
      </c>
      <c r="P52" s="17">
        <v>2.4</v>
      </c>
      <c r="Q52" s="11"/>
      <c r="R52" s="10"/>
      <c r="S52" s="11">
        <v>10</v>
      </c>
      <c r="T52" s="10">
        <v>292.28800000000001</v>
      </c>
      <c r="U52" s="11">
        <v>107</v>
      </c>
      <c r="V52" s="10">
        <v>72.930000000000007</v>
      </c>
      <c r="W52" s="11">
        <v>2</v>
      </c>
      <c r="X52" s="10">
        <v>3</v>
      </c>
      <c r="Y52" s="11">
        <v>17</v>
      </c>
      <c r="Z52" s="10">
        <v>13.208</v>
      </c>
      <c r="AA52" s="11">
        <v>34</v>
      </c>
      <c r="AB52" s="10">
        <v>1218.2070000000001</v>
      </c>
      <c r="AC52" s="11">
        <v>11</v>
      </c>
      <c r="AD52" s="10">
        <v>8.5310000000000006</v>
      </c>
      <c r="AE52" s="11">
        <v>48</v>
      </c>
      <c r="AF52" s="10">
        <v>185.011</v>
      </c>
      <c r="AG52" s="11">
        <v>126</v>
      </c>
      <c r="AH52" s="10">
        <v>2086.3130000000001</v>
      </c>
      <c r="AI52" s="11">
        <v>36</v>
      </c>
      <c r="AJ52" s="10">
        <v>6294.1270000000004</v>
      </c>
      <c r="AK52" s="11">
        <v>2</v>
      </c>
      <c r="AL52" s="10">
        <v>1.4650000000000001</v>
      </c>
      <c r="AM52" s="156">
        <v>45</v>
      </c>
      <c r="AN52" s="10">
        <v>192.11799999999999</v>
      </c>
      <c r="AO52" s="109">
        <v>3</v>
      </c>
      <c r="AP52" s="10">
        <v>133.45400000000001</v>
      </c>
      <c r="AQ52" s="11">
        <v>3</v>
      </c>
      <c r="AR52" s="32">
        <v>133.447</v>
      </c>
      <c r="AS52" s="27">
        <v>5</v>
      </c>
      <c r="AT52" s="10">
        <v>33.646999999999998</v>
      </c>
      <c r="AU52" s="11">
        <v>67</v>
      </c>
      <c r="AV52" s="166">
        <v>446.39</v>
      </c>
      <c r="AW52" s="109"/>
      <c r="AX52" s="10"/>
      <c r="AY52" s="27">
        <v>1</v>
      </c>
      <c r="AZ52" s="134">
        <v>0.35</v>
      </c>
    </row>
    <row r="53" spans="2:52" x14ac:dyDescent="0.15">
      <c r="B53" s="145"/>
      <c r="C53" s="40" t="s">
        <v>2</v>
      </c>
      <c r="D53" s="12">
        <f>G53+I53+K53+M53+O53+Q53+S53+U53+W53+Y53+AK53+AU53+AA53+AC53+AE53+AG53+AI53+AM53+AO53+AQ53+AS53</f>
        <v>695</v>
      </c>
      <c r="E53" s="38">
        <f>H53+J53+L53+N53+P53+R53+T53+V53+X53+Z53+AL53+AV53+AB53+AD53+AF53+AH53+AJ53+AN53+AP53+AR53+AT53</f>
        <v>9228.672999999997</v>
      </c>
      <c r="F53" s="147">
        <f t="shared" ref="F53:F63" si="23">+E53/SUM(E39)*100-100</f>
        <v>8.3256029221834069</v>
      </c>
      <c r="G53" s="133">
        <v>1</v>
      </c>
      <c r="H53" s="10">
        <v>1080.557</v>
      </c>
      <c r="I53" s="11">
        <v>9</v>
      </c>
      <c r="J53" s="10">
        <v>129.755</v>
      </c>
      <c r="K53" s="11">
        <v>1</v>
      </c>
      <c r="L53" s="10">
        <v>32.539000000000001</v>
      </c>
      <c r="M53" s="16">
        <v>85</v>
      </c>
      <c r="N53" s="17">
        <v>1294.902</v>
      </c>
      <c r="O53" s="16">
        <v>6</v>
      </c>
      <c r="P53" s="17">
        <v>27.74</v>
      </c>
      <c r="Q53" s="11"/>
      <c r="R53" s="10"/>
      <c r="S53" s="11">
        <v>5</v>
      </c>
      <c r="T53" s="35">
        <v>67.837000000000003</v>
      </c>
      <c r="U53" s="11">
        <v>69</v>
      </c>
      <c r="V53" s="10">
        <v>258.94</v>
      </c>
      <c r="W53" s="11">
        <v>1</v>
      </c>
      <c r="X53" s="10">
        <v>2.94</v>
      </c>
      <c r="Y53" s="11">
        <v>10</v>
      </c>
      <c r="Z53" s="10">
        <v>3.4620000000000002</v>
      </c>
      <c r="AA53" s="11">
        <v>51</v>
      </c>
      <c r="AB53" s="10">
        <v>1568.87</v>
      </c>
      <c r="AC53" s="11">
        <v>17</v>
      </c>
      <c r="AD53" s="10">
        <v>22.34</v>
      </c>
      <c r="AE53" s="11">
        <v>38</v>
      </c>
      <c r="AF53" s="10">
        <v>204.40700000000001</v>
      </c>
      <c r="AG53" s="11">
        <v>116</v>
      </c>
      <c r="AH53" s="10">
        <v>2669.5650000000001</v>
      </c>
      <c r="AI53" s="11">
        <v>43</v>
      </c>
      <c r="AJ53" s="10">
        <v>474.33699999999999</v>
      </c>
      <c r="AK53" s="11">
        <v>14</v>
      </c>
      <c r="AL53" s="10">
        <v>20.062000000000001</v>
      </c>
      <c r="AM53" s="156">
        <v>71</v>
      </c>
      <c r="AN53" s="10">
        <v>254.31800000000001</v>
      </c>
      <c r="AO53" s="109">
        <v>2</v>
      </c>
      <c r="AP53" s="10">
        <v>137.21199999999999</v>
      </c>
      <c r="AQ53" s="11">
        <v>16</v>
      </c>
      <c r="AR53" s="32">
        <v>32.561999999999998</v>
      </c>
      <c r="AS53" s="27">
        <v>45</v>
      </c>
      <c r="AT53" s="10">
        <v>561.91099999999994</v>
      </c>
      <c r="AU53" s="11">
        <v>95</v>
      </c>
      <c r="AV53" s="166">
        <v>384.41699999999997</v>
      </c>
      <c r="AW53" s="109"/>
      <c r="AX53" s="10"/>
      <c r="AY53" s="27"/>
      <c r="AZ53" s="134"/>
    </row>
    <row r="54" spans="2:52" x14ac:dyDescent="0.15">
      <c r="B54" s="145"/>
      <c r="C54" s="40" t="s">
        <v>3</v>
      </c>
      <c r="D54" s="12">
        <f t="shared" ref="D54:D60" si="24">G54+I54+K54+M54+O54+Q54+S54+U54+W54+Y54+AK54+AU54+AA54+AC54+AE54+AG54+AI54+AM54+AO54+AQ54+AS54</f>
        <v>711</v>
      </c>
      <c r="E54" s="38">
        <f t="shared" ref="E54:E60" si="25">H54+J54+L54+N54+P54+R54+T54+V54+X54+Z54+AL54+AV54+AB54+AD54+AF54+AH54+AJ54+AN54+AP54+AR54+AT54</f>
        <v>10498.107</v>
      </c>
      <c r="F54" s="148">
        <f>E54/SUM(E40)*100-100</f>
        <v>-3.4985243182986636</v>
      </c>
      <c r="G54" s="133"/>
      <c r="H54" s="10"/>
      <c r="I54" s="11">
        <v>3</v>
      </c>
      <c r="J54" s="10">
        <v>531.87</v>
      </c>
      <c r="K54" s="11">
        <v>1</v>
      </c>
      <c r="L54" s="10">
        <v>10.26</v>
      </c>
      <c r="M54" s="18">
        <v>71</v>
      </c>
      <c r="N54" s="19">
        <v>921.10500000000002</v>
      </c>
      <c r="O54" s="11">
        <v>1</v>
      </c>
      <c r="P54" s="10">
        <v>1.766</v>
      </c>
      <c r="Q54" s="11"/>
      <c r="R54" s="10"/>
      <c r="S54" s="11">
        <v>10</v>
      </c>
      <c r="T54" s="10">
        <v>152.46600000000001</v>
      </c>
      <c r="U54" s="11">
        <v>105</v>
      </c>
      <c r="V54" s="10">
        <v>52.383000000000003</v>
      </c>
      <c r="W54" s="11">
        <v>1</v>
      </c>
      <c r="X54" s="10">
        <v>8</v>
      </c>
      <c r="Y54" s="50">
        <v>24</v>
      </c>
      <c r="Z54" s="51">
        <v>5.8460000000000001</v>
      </c>
      <c r="AA54" s="11">
        <v>31</v>
      </c>
      <c r="AB54" s="10">
        <v>807.27499999999998</v>
      </c>
      <c r="AC54" s="11">
        <v>24</v>
      </c>
      <c r="AD54" s="10">
        <v>23.748999999999999</v>
      </c>
      <c r="AE54" s="50">
        <v>25</v>
      </c>
      <c r="AF54" s="51">
        <v>564.81700000000001</v>
      </c>
      <c r="AG54" s="11">
        <v>133</v>
      </c>
      <c r="AH54" s="10">
        <v>3071.83</v>
      </c>
      <c r="AI54" s="50">
        <v>39</v>
      </c>
      <c r="AJ54" s="51">
        <v>2732.4969999999998</v>
      </c>
      <c r="AK54" s="50">
        <v>4</v>
      </c>
      <c r="AL54" s="51">
        <v>6.024</v>
      </c>
      <c r="AM54" s="157">
        <v>98</v>
      </c>
      <c r="AN54" s="51">
        <v>226.47499999999999</v>
      </c>
      <c r="AO54" s="109">
        <v>1</v>
      </c>
      <c r="AP54" s="10">
        <v>145</v>
      </c>
      <c r="AQ54" s="11">
        <v>8</v>
      </c>
      <c r="AR54" s="32">
        <v>117.04600000000001</v>
      </c>
      <c r="AS54" s="27">
        <v>36</v>
      </c>
      <c r="AT54" s="10">
        <v>514.53800000000001</v>
      </c>
      <c r="AU54" s="11">
        <v>96</v>
      </c>
      <c r="AV54" s="166">
        <v>605.16</v>
      </c>
      <c r="AW54" s="109"/>
      <c r="AX54" s="10"/>
      <c r="AY54" s="27">
        <v>6</v>
      </c>
      <c r="AZ54" s="134">
        <v>62.085999999999999</v>
      </c>
    </row>
    <row r="55" spans="2:52" x14ac:dyDescent="0.15">
      <c r="B55" s="145"/>
      <c r="C55" s="3" t="s">
        <v>4</v>
      </c>
      <c r="D55" s="15">
        <f t="shared" si="24"/>
        <v>714</v>
      </c>
      <c r="E55" s="46">
        <f t="shared" si="25"/>
        <v>7488.6620000000012</v>
      </c>
      <c r="F55" s="149">
        <f t="shared" si="23"/>
        <v>25.419085965274007</v>
      </c>
      <c r="G55" s="135"/>
      <c r="H55" s="13"/>
      <c r="I55" s="14">
        <v>7</v>
      </c>
      <c r="J55" s="13">
        <v>511.63799999999998</v>
      </c>
      <c r="K55" s="14">
        <v>2</v>
      </c>
      <c r="L55" s="49">
        <v>1.0900000000000001</v>
      </c>
      <c r="M55" s="16">
        <v>60</v>
      </c>
      <c r="N55" s="17">
        <v>606.07600000000002</v>
      </c>
      <c r="O55" s="14">
        <v>3</v>
      </c>
      <c r="P55" s="13">
        <v>76.150000000000006</v>
      </c>
      <c r="Q55" s="14"/>
      <c r="R55" s="13"/>
      <c r="S55" s="14">
        <v>14</v>
      </c>
      <c r="T55" s="13">
        <v>160.13200000000001</v>
      </c>
      <c r="U55" s="14">
        <v>128</v>
      </c>
      <c r="V55" s="13">
        <v>139.52699999999999</v>
      </c>
      <c r="W55" s="14"/>
      <c r="X55" s="185"/>
      <c r="Y55" s="11">
        <v>15</v>
      </c>
      <c r="Z55" s="10">
        <v>15.47</v>
      </c>
      <c r="AA55" s="14">
        <v>45</v>
      </c>
      <c r="AB55" s="13">
        <v>1234.6089999999999</v>
      </c>
      <c r="AC55" s="14">
        <v>4</v>
      </c>
      <c r="AD55" s="13">
        <v>0.90600000000000003</v>
      </c>
      <c r="AE55" s="11">
        <v>41</v>
      </c>
      <c r="AF55" s="10">
        <v>860.90499999999997</v>
      </c>
      <c r="AG55" s="14">
        <v>225</v>
      </c>
      <c r="AH55" s="13">
        <v>2763.971</v>
      </c>
      <c r="AI55" s="11">
        <v>18</v>
      </c>
      <c r="AJ55" s="10">
        <v>342.02600000000001</v>
      </c>
      <c r="AK55" s="11">
        <v>10</v>
      </c>
      <c r="AL55" s="10">
        <v>20.353999999999999</v>
      </c>
      <c r="AM55" s="156">
        <v>42</v>
      </c>
      <c r="AN55" s="10">
        <v>146.99199999999999</v>
      </c>
      <c r="AO55" s="110">
        <v>3</v>
      </c>
      <c r="AP55" s="13">
        <v>33.639000000000003</v>
      </c>
      <c r="AQ55" s="43">
        <v>17</v>
      </c>
      <c r="AR55" s="33">
        <v>43.639000000000003</v>
      </c>
      <c r="AS55" s="28">
        <v>11</v>
      </c>
      <c r="AT55" s="13">
        <v>153.38800000000001</v>
      </c>
      <c r="AU55" s="43">
        <v>69</v>
      </c>
      <c r="AV55" s="167">
        <v>378.15</v>
      </c>
      <c r="AW55" s="110"/>
      <c r="AX55" s="13"/>
      <c r="AY55" s="28">
        <v>2</v>
      </c>
      <c r="AZ55" s="136">
        <v>7.6449999999999996</v>
      </c>
    </row>
    <row r="56" spans="2:52" x14ac:dyDescent="0.15">
      <c r="B56" s="145"/>
      <c r="C56" s="40" t="s">
        <v>5</v>
      </c>
      <c r="D56" s="12">
        <f t="shared" si="24"/>
        <v>787</v>
      </c>
      <c r="E56" s="45">
        <f t="shared" si="25"/>
        <v>7448.5689999999995</v>
      </c>
      <c r="F56" s="147">
        <f t="shared" si="23"/>
        <v>6.9182661673892198</v>
      </c>
      <c r="G56" s="133">
        <v>1</v>
      </c>
      <c r="H56" s="10">
        <v>199</v>
      </c>
      <c r="I56" s="11">
        <v>2</v>
      </c>
      <c r="J56" s="10">
        <v>5.1360000000000001</v>
      </c>
      <c r="K56" s="11">
        <v>1</v>
      </c>
      <c r="L56" s="10">
        <v>31.279</v>
      </c>
      <c r="M56" s="16">
        <v>77</v>
      </c>
      <c r="N56" s="17">
        <v>1155.4369999999999</v>
      </c>
      <c r="O56" s="16">
        <v>1</v>
      </c>
      <c r="P56" s="17">
        <v>77.77</v>
      </c>
      <c r="Q56" s="11">
        <v>3</v>
      </c>
      <c r="R56" s="10">
        <v>52.561</v>
      </c>
      <c r="S56" s="11">
        <v>8</v>
      </c>
      <c r="T56" s="10">
        <v>178.167</v>
      </c>
      <c r="U56" s="11">
        <v>59</v>
      </c>
      <c r="V56" s="10">
        <v>22.370999999999999</v>
      </c>
      <c r="W56" s="11"/>
      <c r="X56" s="10"/>
      <c r="Y56" s="11">
        <v>22</v>
      </c>
      <c r="Z56" s="10">
        <v>11.272</v>
      </c>
      <c r="AA56" s="11">
        <v>44</v>
      </c>
      <c r="AB56" s="10">
        <v>1569.68</v>
      </c>
      <c r="AC56" s="11">
        <v>8</v>
      </c>
      <c r="AD56" s="10">
        <v>17.475000000000001</v>
      </c>
      <c r="AE56" s="11">
        <v>29</v>
      </c>
      <c r="AF56" s="10">
        <v>161.03899999999999</v>
      </c>
      <c r="AG56" s="11">
        <v>176</v>
      </c>
      <c r="AH56" s="10">
        <v>2700.7240000000002</v>
      </c>
      <c r="AI56" s="11">
        <v>56</v>
      </c>
      <c r="AJ56" s="10">
        <v>118.57899999999999</v>
      </c>
      <c r="AK56" s="11">
        <v>10</v>
      </c>
      <c r="AL56" s="10">
        <v>34.841000000000001</v>
      </c>
      <c r="AM56" s="156">
        <v>161</v>
      </c>
      <c r="AN56" s="10">
        <v>345.26400000000001</v>
      </c>
      <c r="AO56" s="109"/>
      <c r="AP56" s="10"/>
      <c r="AQ56" s="11">
        <v>2</v>
      </c>
      <c r="AR56" s="32">
        <v>59.859000000000002</v>
      </c>
      <c r="AS56" s="27">
        <v>39</v>
      </c>
      <c r="AT56" s="10">
        <v>486.41800000000001</v>
      </c>
      <c r="AU56" s="11">
        <v>88</v>
      </c>
      <c r="AV56" s="166">
        <v>221.697</v>
      </c>
      <c r="AW56" s="109"/>
      <c r="AX56" s="10"/>
      <c r="AY56" s="27">
        <v>3</v>
      </c>
      <c r="AZ56" s="134">
        <v>171.08099999999999</v>
      </c>
    </row>
    <row r="57" spans="2:52" x14ac:dyDescent="0.15">
      <c r="B57" s="145"/>
      <c r="C57" s="40" t="s">
        <v>6</v>
      </c>
      <c r="D57" s="9">
        <f t="shared" si="24"/>
        <v>0</v>
      </c>
      <c r="E57" s="44">
        <f t="shared" si="25"/>
        <v>0</v>
      </c>
      <c r="F57" s="148">
        <f t="shared" si="23"/>
        <v>-100</v>
      </c>
      <c r="G57" s="133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6"/>
      <c r="AN57" s="10"/>
      <c r="AO57" s="109"/>
      <c r="AP57" s="10"/>
      <c r="AQ57" s="11"/>
      <c r="AR57" s="32"/>
      <c r="AS57" s="27"/>
      <c r="AT57" s="10"/>
      <c r="AU57" s="11"/>
      <c r="AV57" s="166"/>
      <c r="AW57" s="109"/>
      <c r="AX57" s="10"/>
      <c r="AY57" s="27"/>
      <c r="AZ57" s="134"/>
    </row>
    <row r="58" spans="2:52" x14ac:dyDescent="0.15">
      <c r="B58" s="145"/>
      <c r="C58" s="3" t="s">
        <v>7</v>
      </c>
      <c r="D58" s="12">
        <f t="shared" si="24"/>
        <v>0</v>
      </c>
      <c r="E58" s="38">
        <f t="shared" si="25"/>
        <v>0</v>
      </c>
      <c r="F58" s="149">
        <f t="shared" si="23"/>
        <v>-100</v>
      </c>
      <c r="G58" s="135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8"/>
      <c r="AN58" s="13"/>
      <c r="AO58" s="110"/>
      <c r="AP58" s="13"/>
      <c r="AQ58" s="14"/>
      <c r="AR58" s="33"/>
      <c r="AS58" s="28"/>
      <c r="AT58" s="13"/>
      <c r="AU58" s="14"/>
      <c r="AV58" s="167"/>
      <c r="AW58" s="110"/>
      <c r="AX58" s="13"/>
      <c r="AY58" s="28"/>
      <c r="AZ58" s="136"/>
    </row>
    <row r="59" spans="2:52" x14ac:dyDescent="0.15">
      <c r="B59" s="145"/>
      <c r="C59" s="40" t="s">
        <v>8</v>
      </c>
      <c r="D59" s="12">
        <f t="shared" si="24"/>
        <v>0</v>
      </c>
      <c r="E59" s="38">
        <f t="shared" si="25"/>
        <v>0</v>
      </c>
      <c r="F59" s="147">
        <f t="shared" si="23"/>
        <v>-100</v>
      </c>
      <c r="G59" s="133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6"/>
      <c r="AN59" s="10"/>
      <c r="AO59" s="109"/>
      <c r="AP59" s="10"/>
      <c r="AQ59" s="11"/>
      <c r="AR59" s="32"/>
      <c r="AS59" s="27"/>
      <c r="AT59" s="10"/>
      <c r="AU59" s="11"/>
      <c r="AV59" s="166"/>
      <c r="AW59" s="109"/>
      <c r="AX59" s="10"/>
      <c r="AY59" s="27"/>
      <c r="AZ59" s="134"/>
    </row>
    <row r="60" spans="2:52" x14ac:dyDescent="0.15">
      <c r="B60" s="145"/>
      <c r="C60" s="40" t="s">
        <v>9</v>
      </c>
      <c r="D60" s="9">
        <f t="shared" si="24"/>
        <v>0</v>
      </c>
      <c r="E60" s="44">
        <f t="shared" si="25"/>
        <v>0</v>
      </c>
      <c r="F60" s="148">
        <f t="shared" si="23"/>
        <v>-100</v>
      </c>
      <c r="G60" s="133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6"/>
      <c r="AN60" s="10"/>
      <c r="AO60" s="109"/>
      <c r="AP60" s="10"/>
      <c r="AQ60" s="11"/>
      <c r="AR60" s="32"/>
      <c r="AS60" s="27"/>
      <c r="AT60" s="10"/>
      <c r="AU60" s="11"/>
      <c r="AV60" s="166"/>
      <c r="AW60" s="109"/>
      <c r="AX60" s="10"/>
      <c r="AY60" s="27"/>
      <c r="AZ60" s="134"/>
    </row>
    <row r="61" spans="2:52" x14ac:dyDescent="0.15">
      <c r="B61" s="145"/>
      <c r="C61" s="3" t="s">
        <v>10</v>
      </c>
      <c r="D61" s="12">
        <f>G61+I61+K61+M61+O61+Q61+S61+U61+W61+Y61+AK61+AU61+AA61+AC61+AE61+AG61+AI61+AM61+AO61+AQ61+AS61</f>
        <v>0</v>
      </c>
      <c r="E61" s="38">
        <f>H61+J61+L61+N61+P61+R61+T61+V61+X61+Z61+AL61+AV61+AB61+AD61+AF61+AH61+AJ61+AN61+AP61+AR61+AT61</f>
        <v>0</v>
      </c>
      <c r="F61" s="149">
        <f t="shared" si="23"/>
        <v>-100</v>
      </c>
      <c r="G61" s="135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8"/>
      <c r="AN61" s="13"/>
      <c r="AO61" s="110"/>
      <c r="AP61" s="13"/>
      <c r="AQ61" s="14"/>
      <c r="AR61" s="33"/>
      <c r="AS61" s="28"/>
      <c r="AT61" s="13"/>
      <c r="AU61" s="14"/>
      <c r="AV61" s="167"/>
      <c r="AW61" s="110"/>
      <c r="AX61" s="13"/>
      <c r="AY61" s="28"/>
      <c r="AZ61" s="136"/>
    </row>
    <row r="62" spans="2:52" x14ac:dyDescent="0.15">
      <c r="B62" s="145"/>
      <c r="C62" s="40" t="s">
        <v>11</v>
      </c>
      <c r="D62" s="12">
        <f t="shared" ref="D62:D63" si="26">G62+I62+K62+M62+O62+Q62+S62+U62+W62+Y62+AK62+AU62+AA62+AC62+AE62+AG62+AI62+AM62+AO62+AQ62+AS62</f>
        <v>0</v>
      </c>
      <c r="E62" s="38">
        <f t="shared" ref="E62:E63" si="27">H62+J62+L62+N62+P62+R62+T62+V62+X62+Z62+AL62+AV62+AB62+AD62+AF62+AH62+AJ62+AN62+AP62+AR62+AT62</f>
        <v>0</v>
      </c>
      <c r="F62" s="147">
        <f t="shared" si="23"/>
        <v>-100</v>
      </c>
      <c r="G62" s="133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6"/>
      <c r="AN62" s="10"/>
      <c r="AO62" s="109"/>
      <c r="AP62" s="10"/>
      <c r="AQ62" s="11"/>
      <c r="AR62" s="32"/>
      <c r="AS62" s="27"/>
      <c r="AT62" s="10"/>
      <c r="AU62" s="11"/>
      <c r="AV62" s="166"/>
      <c r="AW62" s="109"/>
      <c r="AX62" s="10"/>
      <c r="AY62" s="27"/>
      <c r="AZ62" s="134"/>
    </row>
    <row r="63" spans="2:52" x14ac:dyDescent="0.15">
      <c r="B63" s="145"/>
      <c r="C63" s="40" t="s">
        <v>12</v>
      </c>
      <c r="D63" s="12">
        <f t="shared" si="26"/>
        <v>0</v>
      </c>
      <c r="E63" s="38">
        <f t="shared" si="27"/>
        <v>0</v>
      </c>
      <c r="F63" s="147">
        <f t="shared" si="23"/>
        <v>-100</v>
      </c>
      <c r="G63" s="133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6"/>
      <c r="AN63" s="10"/>
      <c r="AO63" s="109"/>
      <c r="AP63" s="10"/>
      <c r="AQ63" s="11"/>
      <c r="AR63" s="32"/>
      <c r="AS63" s="27"/>
      <c r="AT63" s="10"/>
      <c r="AU63" s="11"/>
      <c r="AV63" s="166"/>
      <c r="AW63" s="109"/>
      <c r="AX63" s="10"/>
      <c r="AY63" s="27"/>
      <c r="AZ63" s="134"/>
    </row>
    <row r="64" spans="2:52" x14ac:dyDescent="0.15">
      <c r="B64" s="152" t="s">
        <v>76</v>
      </c>
      <c r="C64" s="36" t="s">
        <v>15</v>
      </c>
      <c r="D64" s="52">
        <f>SUM(D52:D63)</f>
        <v>3505</v>
      </c>
      <c r="E64" s="56">
        <f>SUM(E52:E63)</f>
        <v>47074.057000000001</v>
      </c>
      <c r="F64" s="153">
        <f>+E64/SUM(E50)*100-100</f>
        <v>-53.200045187342702</v>
      </c>
      <c r="G64" s="140">
        <f>SUM(G52:G63)</f>
        <v>3</v>
      </c>
      <c r="H64" s="26">
        <f t="shared" ref="H64" si="28">SUM(H52:H63)</f>
        <v>1297.4459999999999</v>
      </c>
      <c r="I64" s="53">
        <f>SUM(I52:I63)</f>
        <v>22</v>
      </c>
      <c r="J64" s="24">
        <f t="shared" ref="J64:L64" si="29">SUM(J52:J63)</f>
        <v>1244.8989999999999</v>
      </c>
      <c r="K64" s="54">
        <f t="shared" si="29"/>
        <v>5</v>
      </c>
      <c r="L64" s="26">
        <f t="shared" si="29"/>
        <v>75.168000000000006</v>
      </c>
      <c r="M64" s="53">
        <f>SUM(M52:M63)</f>
        <v>371</v>
      </c>
      <c r="N64" s="24">
        <f t="shared" ref="N64:AZ64" si="30">SUM(N52:N63)</f>
        <v>5186.6409999999996</v>
      </c>
      <c r="O64" s="54">
        <f t="shared" si="30"/>
        <v>13</v>
      </c>
      <c r="P64" s="26">
        <f t="shared" si="30"/>
        <v>185.82600000000002</v>
      </c>
      <c r="Q64" s="55">
        <f t="shared" si="30"/>
        <v>3</v>
      </c>
      <c r="R64" s="47">
        <f t="shared" si="30"/>
        <v>52.561</v>
      </c>
      <c r="S64" s="54">
        <f t="shared" si="30"/>
        <v>47</v>
      </c>
      <c r="T64" s="26">
        <f t="shared" si="30"/>
        <v>850.89</v>
      </c>
      <c r="U64" s="55">
        <f t="shared" si="30"/>
        <v>468</v>
      </c>
      <c r="V64" s="47">
        <f t="shared" si="30"/>
        <v>546.15099999999995</v>
      </c>
      <c r="W64" s="55">
        <f t="shared" si="30"/>
        <v>4</v>
      </c>
      <c r="X64" s="47">
        <f t="shared" si="30"/>
        <v>13.94</v>
      </c>
      <c r="Y64" s="54">
        <f t="shared" si="30"/>
        <v>88</v>
      </c>
      <c r="Z64" s="26">
        <f t="shared" si="30"/>
        <v>49.258000000000003</v>
      </c>
      <c r="AA64" s="54">
        <f t="shared" si="30"/>
        <v>205</v>
      </c>
      <c r="AB64" s="26">
        <f t="shared" si="30"/>
        <v>6398.6410000000005</v>
      </c>
      <c r="AC64" s="55">
        <f t="shared" si="30"/>
        <v>64</v>
      </c>
      <c r="AD64" s="47">
        <f t="shared" si="30"/>
        <v>73.001000000000005</v>
      </c>
      <c r="AE64" s="54">
        <f t="shared" si="30"/>
        <v>181</v>
      </c>
      <c r="AF64" s="26">
        <f t="shared" si="30"/>
        <v>1976.1789999999999</v>
      </c>
      <c r="AG64" s="55">
        <f t="shared" si="30"/>
        <v>776</v>
      </c>
      <c r="AH64" s="47">
        <f t="shared" si="30"/>
        <v>13292.403</v>
      </c>
      <c r="AI64" s="54">
        <f t="shared" si="30"/>
        <v>192</v>
      </c>
      <c r="AJ64" s="26">
        <f t="shared" si="30"/>
        <v>9961.5659999999989</v>
      </c>
      <c r="AK64" s="23">
        <f t="shared" si="30"/>
        <v>40</v>
      </c>
      <c r="AL64" s="22">
        <f t="shared" si="30"/>
        <v>82.746000000000009</v>
      </c>
      <c r="AM64" s="159">
        <f t="shared" si="30"/>
        <v>417</v>
      </c>
      <c r="AN64" s="22">
        <f t="shared" si="30"/>
        <v>1165.1669999999999</v>
      </c>
      <c r="AO64" s="113">
        <f t="shared" si="30"/>
        <v>9</v>
      </c>
      <c r="AP64" s="26">
        <f t="shared" si="30"/>
        <v>449.30500000000001</v>
      </c>
      <c r="AQ64" s="23">
        <f t="shared" si="30"/>
        <v>46</v>
      </c>
      <c r="AR64" s="24">
        <f t="shared" si="30"/>
        <v>386.553</v>
      </c>
      <c r="AS64" s="23">
        <f t="shared" si="30"/>
        <v>136</v>
      </c>
      <c r="AT64" s="26">
        <f t="shared" si="30"/>
        <v>1749.902</v>
      </c>
      <c r="AU64" s="23">
        <f t="shared" si="30"/>
        <v>415</v>
      </c>
      <c r="AV64" s="170">
        <f t="shared" si="30"/>
        <v>2035.8140000000003</v>
      </c>
      <c r="AW64" s="113">
        <f t="shared" si="30"/>
        <v>0</v>
      </c>
      <c r="AX64" s="26">
        <f t="shared" si="30"/>
        <v>0</v>
      </c>
      <c r="AY64" s="23">
        <f t="shared" si="30"/>
        <v>12</v>
      </c>
      <c r="AZ64" s="162">
        <f t="shared" si="30"/>
        <v>241.16199999999998</v>
      </c>
    </row>
    <row r="65" spans="2:52" s="122" customFormat="1" ht="15" thickBot="1" x14ac:dyDescent="0.2">
      <c r="B65" s="154" t="s">
        <v>19</v>
      </c>
      <c r="C65" s="123"/>
      <c r="D65" s="124">
        <f>D64/SUM(D38:D49)-1</f>
        <v>-0.63163426169206516</v>
      </c>
      <c r="E65" s="125">
        <f t="shared" ref="E65" si="31">E64/SUM(E38:E49)-1</f>
        <v>-0.53200045187342704</v>
      </c>
      <c r="F65" s="142">
        <f>F64/SUM(F38:F49)-1</f>
        <v>-0.48506502747426383</v>
      </c>
      <c r="G65" s="141">
        <f t="shared" ref="G65:AN65" si="32">G64/SUM(G38:G49)-1</f>
        <v>-0.875</v>
      </c>
      <c r="H65" s="126">
        <f t="shared" si="32"/>
        <v>0.2652862201426347</v>
      </c>
      <c r="I65" s="127">
        <f t="shared" si="32"/>
        <v>-0.75824175824175821</v>
      </c>
      <c r="J65" s="126">
        <f t="shared" si="32"/>
        <v>-0.67554706030909717</v>
      </c>
      <c r="K65" s="127">
        <f t="shared" si="32"/>
        <v>-0.54545454545454541</v>
      </c>
      <c r="L65" s="126">
        <f t="shared" si="32"/>
        <v>-0.85318864696369556</v>
      </c>
      <c r="M65" s="127">
        <f t="shared" si="32"/>
        <v>-0.53970223325062028</v>
      </c>
      <c r="N65" s="126">
        <f t="shared" si="32"/>
        <v>-0.54231577773273465</v>
      </c>
      <c r="O65" s="127">
        <f t="shared" si="32"/>
        <v>0.85714285714285721</v>
      </c>
      <c r="P65" s="126">
        <f t="shared" si="32"/>
        <v>-0.14454597767291966</v>
      </c>
      <c r="Q65" s="127">
        <f t="shared" si="32"/>
        <v>-0.25</v>
      </c>
      <c r="R65" s="126">
        <f t="shared" si="32"/>
        <v>5.5431345698991645</v>
      </c>
      <c r="S65" s="127">
        <f t="shared" si="32"/>
        <v>-0.67361111111111116</v>
      </c>
      <c r="T65" s="126">
        <f t="shared" si="32"/>
        <v>-0.65121641191788959</v>
      </c>
      <c r="U65" s="127">
        <f t="shared" si="32"/>
        <v>-0.6871657754010696</v>
      </c>
      <c r="V65" s="126">
        <f t="shared" si="32"/>
        <v>-0.78529378117735771</v>
      </c>
      <c r="W65" s="127">
        <f t="shared" si="32"/>
        <v>-0.73333333333333339</v>
      </c>
      <c r="X65" s="126">
        <f t="shared" si="32"/>
        <v>-0.89441793531773084</v>
      </c>
      <c r="Y65" s="127">
        <f t="shared" si="32"/>
        <v>-0.64516129032258063</v>
      </c>
      <c r="Z65" s="126">
        <f t="shared" si="32"/>
        <v>-0.82861119326386112</v>
      </c>
      <c r="AA65" s="127">
        <f t="shared" si="32"/>
        <v>-0.57991803278688525</v>
      </c>
      <c r="AB65" s="126">
        <f t="shared" si="32"/>
        <v>-0.5994185953697353</v>
      </c>
      <c r="AC65" s="127">
        <f t="shared" si="32"/>
        <v>-0.67179487179487185</v>
      </c>
      <c r="AD65" s="126">
        <f t="shared" si="32"/>
        <v>-0.72286801105475751</v>
      </c>
      <c r="AE65" s="127">
        <f t="shared" si="32"/>
        <v>-0.5121293800539084</v>
      </c>
      <c r="AF65" s="126">
        <f t="shared" si="32"/>
        <v>-0.66872349064077763</v>
      </c>
      <c r="AG65" s="127">
        <f t="shared" si="32"/>
        <v>-0.5861333333333334</v>
      </c>
      <c r="AH65" s="126">
        <f t="shared" si="32"/>
        <v>-0.57908040470008415</v>
      </c>
      <c r="AI65" s="127">
        <f t="shared" si="32"/>
        <v>-0.56363636363636371</v>
      </c>
      <c r="AJ65" s="126">
        <f t="shared" si="32"/>
        <v>0.39533150091795854</v>
      </c>
      <c r="AK65" s="127">
        <f t="shared" si="32"/>
        <v>-0.59183673469387754</v>
      </c>
      <c r="AL65" s="126">
        <f t="shared" si="32"/>
        <v>-0.87155709815219551</v>
      </c>
      <c r="AM65" s="127">
        <f t="shared" si="32"/>
        <v>-0.71632653061224483</v>
      </c>
      <c r="AN65" s="126">
        <f t="shared" si="32"/>
        <v>-0.76794905728128249</v>
      </c>
      <c r="AO65" s="130">
        <f>AO64/SUM(AO38:AO47)-1</f>
        <v>-0.73529411764705888</v>
      </c>
      <c r="AP65" s="125">
        <f t="shared" ref="AP65:AZ65" si="33">AP64/SUM(AP38:AP47)-1</f>
        <v>-0.33290226599873507</v>
      </c>
      <c r="AQ65" s="128">
        <f t="shared" si="33"/>
        <v>-0.2068965517241379</v>
      </c>
      <c r="AR65" s="129">
        <f t="shared" si="33"/>
        <v>-0.59225872462514562</v>
      </c>
      <c r="AS65" s="128">
        <f t="shared" si="33"/>
        <v>-0.44715447154471544</v>
      </c>
      <c r="AT65" s="125">
        <f t="shared" si="33"/>
        <v>-0.37493766886558055</v>
      </c>
      <c r="AU65" s="128">
        <f t="shared" si="33"/>
        <v>-0.63012477718360071</v>
      </c>
      <c r="AV65" s="171">
        <f t="shared" si="33"/>
        <v>-0.56532886324180265</v>
      </c>
      <c r="AW65" s="130">
        <f t="shared" si="33"/>
        <v>-1</v>
      </c>
      <c r="AX65" s="125">
        <f t="shared" si="33"/>
        <v>-1</v>
      </c>
      <c r="AY65" s="128">
        <f t="shared" si="33"/>
        <v>-0.76</v>
      </c>
      <c r="AZ65" s="142">
        <f t="shared" si="33"/>
        <v>-0.81644967477855568</v>
      </c>
    </row>
  </sheetData>
  <mergeCells count="64"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M7:N7"/>
    <mergeCell ref="O7:P7"/>
    <mergeCell ref="Q7:R7"/>
    <mergeCell ref="S7:T7"/>
    <mergeCell ref="W7:X7"/>
    <mergeCell ref="S8:T8"/>
    <mergeCell ref="AU6:AV6"/>
    <mergeCell ref="AW6:AX6"/>
    <mergeCell ref="AY6:AZ6"/>
    <mergeCell ref="AI6:AJ6"/>
  </mergeCells>
  <phoneticPr fontId="4"/>
  <printOptions horizontalCentered="1" verticalCentered="1"/>
  <pageMargins left="0" right="0" top="0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2022-07-28T00:46:47Z</cp:lastPrinted>
  <dcterms:created xsi:type="dcterms:W3CDTF">2003-02-20T01:42:16Z</dcterms:created>
  <dcterms:modified xsi:type="dcterms:W3CDTF">2025-06-27T02:23:31Z</dcterms:modified>
</cp:coreProperties>
</file>