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CA9D9074-1006-405A-9F88-F81FE61AB143}" xr6:coauthVersionLast="47" xr6:coauthVersionMax="47" xr10:uidLastSave="{00000000-0000-0000-0000-000000000000}"/>
  <bookViews>
    <workbookView xWindow="7905" yWindow="3735" windowWidth="17865" windowHeight="11325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9" l="1"/>
  <c r="D52" i="9"/>
  <c r="E52" i="9"/>
  <c r="F52" i="9" s="1"/>
  <c r="D53" i="9"/>
  <c r="E53" i="9"/>
  <c r="F53" i="9" s="1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D65" i="9" s="1"/>
  <c r="E64" i="9"/>
  <c r="F64" i="9" s="1"/>
  <c r="F65" i="9" s="1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65" i="9" l="1"/>
  <c r="E51" i="9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<sst xmlns="http://schemas.openxmlformats.org/spreadsheetml/2006/main" count="179" uniqueCount="77">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</sst>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70" zoomScaleNormal="70" zoomScaleSheetLayoutView="75" workbookViewId="0">
      <pane xSplit="3" ySplit="9" topLeftCell="AH51" activePane="bottomRight" state="frozen"/>
      <selection activeCell="B1" sqref="B1"/>
      <selection pane="topRight" activeCell="D1" sqref="D1"/>
      <selection pane="bottomLeft" activeCell="B9" sqref="B9"/>
      <selection pane="bottomRight" activeCell="BC55" sqref="BC55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02" t="s">
        <v>49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4" t="s">
        <v>50</v>
      </c>
      <c r="AP3" s="205"/>
      <c r="AQ3" s="205"/>
      <c r="AR3" s="205"/>
      <c r="AS3" s="205"/>
      <c r="AT3" s="205"/>
      <c r="AU3" s="205"/>
      <c r="AV3" s="206"/>
      <c r="AW3" s="207" t="s">
        <v>51</v>
      </c>
      <c r="AX3" s="208"/>
      <c r="AY3" s="208"/>
      <c r="AZ3" s="209"/>
    </row>
    <row r="4" spans="2:52" s="96" customFormat="1" ht="72" customHeight="1" x14ac:dyDescent="0.2">
      <c r="B4" s="98"/>
      <c r="G4" s="210" t="s">
        <v>73</v>
      </c>
      <c r="H4" s="211"/>
      <c r="I4" s="211"/>
      <c r="J4" s="212"/>
      <c r="K4" s="213" t="s">
        <v>40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2"/>
      <c r="W4" s="213" t="s">
        <v>71</v>
      </c>
      <c r="X4" s="211"/>
      <c r="Y4" s="211"/>
      <c r="Z4" s="212"/>
      <c r="AA4" s="213" t="s">
        <v>42</v>
      </c>
      <c r="AB4" s="211"/>
      <c r="AC4" s="211"/>
      <c r="AD4" s="212"/>
      <c r="AE4" s="213" t="s">
        <v>43</v>
      </c>
      <c r="AF4" s="211"/>
      <c r="AG4" s="211"/>
      <c r="AH4" s="211"/>
      <c r="AI4" s="211"/>
      <c r="AJ4" s="211"/>
      <c r="AK4" s="211"/>
      <c r="AL4" s="211"/>
      <c r="AM4" s="214" t="s">
        <v>60</v>
      </c>
      <c r="AN4" s="213"/>
      <c r="AO4" s="215"/>
      <c r="AP4" s="216"/>
      <c r="AQ4" s="216"/>
      <c r="AR4" s="216"/>
      <c r="AS4" s="216"/>
      <c r="AT4" s="216"/>
      <c r="AU4" s="216"/>
      <c r="AV4" s="217"/>
      <c r="AW4" s="218" t="s">
        <v>52</v>
      </c>
      <c r="AX4" s="219"/>
      <c r="AY4" s="200" t="s">
        <v>54</v>
      </c>
      <c r="AZ4" s="201"/>
    </row>
    <row r="5" spans="2:52" s="97" customFormat="1" ht="24.6" customHeight="1" thickBot="1" x14ac:dyDescent="0.25">
      <c r="G5" s="233" t="s">
        <v>30</v>
      </c>
      <c r="H5" s="220"/>
      <c r="I5" s="220" t="s">
        <v>31</v>
      </c>
      <c r="J5" s="220"/>
      <c r="K5" s="220" t="s">
        <v>34</v>
      </c>
      <c r="L5" s="220"/>
      <c r="M5" s="220" t="s">
        <v>35</v>
      </c>
      <c r="N5" s="220"/>
      <c r="O5" s="220" t="s">
        <v>36</v>
      </c>
      <c r="P5" s="220"/>
      <c r="Q5" s="220" t="s">
        <v>37</v>
      </c>
      <c r="R5" s="220"/>
      <c r="S5" s="220" t="s">
        <v>38</v>
      </c>
      <c r="T5" s="220"/>
      <c r="U5" s="220" t="s">
        <v>21</v>
      </c>
      <c r="V5" s="220"/>
      <c r="W5" s="220" t="s">
        <v>39</v>
      </c>
      <c r="X5" s="220"/>
      <c r="Y5" s="220" t="s">
        <v>22</v>
      </c>
      <c r="Z5" s="220"/>
      <c r="AA5" s="220" t="s">
        <v>41</v>
      </c>
      <c r="AB5" s="220"/>
      <c r="AC5" s="220" t="s">
        <v>32</v>
      </c>
      <c r="AD5" s="220"/>
      <c r="AE5" s="221" t="s">
        <v>44</v>
      </c>
      <c r="AF5" s="222"/>
      <c r="AG5" s="220" t="s">
        <v>74</v>
      </c>
      <c r="AH5" s="220"/>
      <c r="AI5" s="223" t="s">
        <v>45</v>
      </c>
      <c r="AJ5" s="222"/>
      <c r="AK5" s="220" t="s">
        <v>72</v>
      </c>
      <c r="AL5" s="220"/>
      <c r="AM5" s="224" t="s">
        <v>46</v>
      </c>
      <c r="AN5" s="224"/>
      <c r="AO5" s="225" t="s">
        <v>47</v>
      </c>
      <c r="AP5" s="220"/>
      <c r="AQ5" s="220" t="s">
        <v>33</v>
      </c>
      <c r="AR5" s="220"/>
      <c r="AS5" s="220" t="s">
        <v>23</v>
      </c>
      <c r="AT5" s="220"/>
      <c r="AU5" s="220" t="s">
        <v>48</v>
      </c>
      <c r="AV5" s="226"/>
      <c r="AW5" s="225" t="s">
        <v>24</v>
      </c>
      <c r="AX5" s="220"/>
      <c r="AY5" s="220" t="s">
        <v>53</v>
      </c>
      <c r="AZ5" s="234"/>
    </row>
    <row r="6" spans="2:52" s="114" customFormat="1" ht="18" customHeight="1" x14ac:dyDescent="0.2">
      <c r="B6" s="115"/>
      <c r="C6" s="116"/>
      <c r="D6" s="117"/>
      <c r="E6" s="118"/>
      <c r="F6" s="119"/>
      <c r="G6" s="227" t="s">
        <v>28</v>
      </c>
      <c r="H6" s="228"/>
      <c r="I6" s="229" t="s">
        <v>29</v>
      </c>
      <c r="J6" s="230"/>
      <c r="K6" s="231" t="s">
        <v>55</v>
      </c>
      <c r="L6" s="232"/>
      <c r="M6" s="231" t="s">
        <v>56</v>
      </c>
      <c r="N6" s="232"/>
      <c r="O6" s="231" t="s">
        <v>58</v>
      </c>
      <c r="P6" s="232"/>
      <c r="Q6" s="231" t="s">
        <v>59</v>
      </c>
      <c r="R6" s="232"/>
      <c r="S6" s="231" t="s">
        <v>60</v>
      </c>
      <c r="T6" s="232"/>
      <c r="U6" s="231" t="s">
        <v>60</v>
      </c>
      <c r="V6" s="232"/>
      <c r="W6" s="231" t="s">
        <v>62</v>
      </c>
      <c r="X6" s="232"/>
      <c r="Y6" s="231" t="s">
        <v>60</v>
      </c>
      <c r="Z6" s="232"/>
      <c r="AA6" s="235" t="s">
        <v>57</v>
      </c>
      <c r="AB6" s="236"/>
      <c r="AC6" s="231" t="s">
        <v>60</v>
      </c>
      <c r="AD6" s="232"/>
      <c r="AE6" s="231" t="s">
        <v>63</v>
      </c>
      <c r="AF6" s="237"/>
      <c r="AG6" s="231" t="s">
        <v>64</v>
      </c>
      <c r="AH6" s="232"/>
      <c r="AI6" s="237" t="s">
        <v>65</v>
      </c>
      <c r="AJ6" s="237"/>
      <c r="AK6" s="231" t="s">
        <v>60</v>
      </c>
      <c r="AL6" s="232"/>
      <c r="AM6" s="237" t="s">
        <v>60</v>
      </c>
      <c r="AN6" s="237"/>
      <c r="AO6" s="238" t="s">
        <v>66</v>
      </c>
      <c r="AP6" s="232"/>
      <c r="AQ6" s="231" t="s">
        <v>67</v>
      </c>
      <c r="AR6" s="232"/>
      <c r="AS6" s="231" t="s">
        <v>68</v>
      </c>
      <c r="AT6" s="232"/>
      <c r="AU6" s="231" t="s">
        <v>60</v>
      </c>
      <c r="AV6" s="241"/>
      <c r="AW6" s="238"/>
      <c r="AX6" s="232"/>
      <c r="AY6" s="231"/>
      <c r="AZ6" s="242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35" t="s">
        <v>57</v>
      </c>
      <c r="N7" s="236"/>
      <c r="O7" s="235" t="s">
        <v>57</v>
      </c>
      <c r="P7" s="236"/>
      <c r="Q7" s="235" t="s">
        <v>57</v>
      </c>
      <c r="R7" s="236"/>
      <c r="S7" s="235" t="s">
        <v>57</v>
      </c>
      <c r="T7" s="236"/>
      <c r="U7" s="79"/>
      <c r="V7" s="94"/>
      <c r="W7" s="235" t="s">
        <v>57</v>
      </c>
      <c r="X7" s="23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39" t="s">
        <v>61</v>
      </c>
      <c r="T8" s="24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75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76</v>
      </c>
      <c r="C52" s="40" t="s">
        <v>1</v>
      </c>
      <c r="D52" s="12">
        <f>G52+I52+K52+M52+O52+Q52+S52+U52+W52+Y52+AK52+AU52+AA52+AC52+AE52+AG52+AI52+AM52+AO52+AQ52+AS52</f>
        <v>598</v>
      </c>
      <c r="E52" s="38">
        <f>H52+J52+L52+N52+P52+R52+T52+V52+X52+Z52+AL52+AV52+AB52+AD52+AF52+AH52+AJ52+AN52+AP52+AR52+AT52</f>
        <v>12410.046000000002</v>
      </c>
      <c r="F52" s="146">
        <f>+E52/SUM(E38)*100-100</f>
        <v>106.63879190185409</v>
      </c>
      <c r="G52" s="133">
        <v>1</v>
      </c>
      <c r="H52" s="10">
        <v>17.888999999999999</v>
      </c>
      <c r="I52" s="11">
        <v>1</v>
      </c>
      <c r="J52" s="10">
        <v>66.5</v>
      </c>
      <c r="K52" s="11"/>
      <c r="L52" s="10"/>
      <c r="M52" s="16">
        <v>78</v>
      </c>
      <c r="N52" s="17">
        <v>1209.1210000000001</v>
      </c>
      <c r="O52" s="16">
        <v>2</v>
      </c>
      <c r="P52" s="17">
        <v>2.4</v>
      </c>
      <c r="Q52" s="11"/>
      <c r="R52" s="10"/>
      <c r="S52" s="11">
        <v>10</v>
      </c>
      <c r="T52" s="10">
        <v>292.28800000000001</v>
      </c>
      <c r="U52" s="11">
        <v>107</v>
      </c>
      <c r="V52" s="10">
        <v>72.930000000000007</v>
      </c>
      <c r="W52" s="11">
        <v>2</v>
      </c>
      <c r="X52" s="10">
        <v>3</v>
      </c>
      <c r="Y52" s="11">
        <v>17</v>
      </c>
      <c r="Z52" s="10">
        <v>13.208</v>
      </c>
      <c r="AA52" s="11">
        <v>34</v>
      </c>
      <c r="AB52" s="10">
        <v>1218.2070000000001</v>
      </c>
      <c r="AC52" s="11">
        <v>11</v>
      </c>
      <c r="AD52" s="10">
        <v>8.5310000000000006</v>
      </c>
      <c r="AE52" s="11">
        <v>48</v>
      </c>
      <c r="AF52" s="10">
        <v>185.011</v>
      </c>
      <c r="AG52" s="11">
        <v>126</v>
      </c>
      <c r="AH52" s="10">
        <v>2086.3130000000001</v>
      </c>
      <c r="AI52" s="11">
        <v>36</v>
      </c>
      <c r="AJ52" s="10">
        <v>6294.1270000000004</v>
      </c>
      <c r="AK52" s="11">
        <v>2</v>
      </c>
      <c r="AL52" s="10">
        <v>1.4650000000000001</v>
      </c>
      <c r="AM52" s="156">
        <v>45</v>
      </c>
      <c r="AN52" s="10">
        <v>192.11799999999999</v>
      </c>
      <c r="AO52" s="109">
        <v>3</v>
      </c>
      <c r="AP52" s="10">
        <v>133.45400000000001</v>
      </c>
      <c r="AQ52" s="11">
        <v>3</v>
      </c>
      <c r="AR52" s="32">
        <v>133.447</v>
      </c>
      <c r="AS52" s="27">
        <v>5</v>
      </c>
      <c r="AT52" s="10">
        <v>33.646999999999998</v>
      </c>
      <c r="AU52" s="11">
        <v>67</v>
      </c>
      <c r="AV52" s="166">
        <v>446.39</v>
      </c>
      <c r="AW52" s="109"/>
      <c r="AX52" s="10"/>
      <c r="AY52" s="27">
        <v>1</v>
      </c>
      <c r="AZ52" s="134">
        <v>0.35</v>
      </c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695</v>
      </c>
      <c r="E53" s="38">
        <f>H53+J53+L53+N53+P53+R53+T53+V53+X53+Z53+AL53+AV53+AB53+AD53+AF53+AH53+AJ53+AN53+AP53+AR53+AT53</f>
        <v>9228.672999999997</v>
      </c>
      <c r="F53" s="147">
        <f t="shared" ref="F53:F63" si="23">+E53/SUM(E39)*100-100</f>
        <v>8.3256029221834069</v>
      </c>
      <c r="G53" s="133">
        <v>1</v>
      </c>
      <c r="H53" s="10">
        <v>1080.557</v>
      </c>
      <c r="I53" s="11">
        <v>9</v>
      </c>
      <c r="J53" s="10">
        <v>129.755</v>
      </c>
      <c r="K53" s="11">
        <v>1</v>
      </c>
      <c r="L53" s="10">
        <v>32.539000000000001</v>
      </c>
      <c r="M53" s="16">
        <v>85</v>
      </c>
      <c r="N53" s="17">
        <v>1294.902</v>
      </c>
      <c r="O53" s="16">
        <v>6</v>
      </c>
      <c r="P53" s="17">
        <v>27.74</v>
      </c>
      <c r="Q53" s="11"/>
      <c r="R53" s="10"/>
      <c r="S53" s="11">
        <v>5</v>
      </c>
      <c r="T53" s="35">
        <v>67.837000000000003</v>
      </c>
      <c r="U53" s="11">
        <v>69</v>
      </c>
      <c r="V53" s="10">
        <v>258.94</v>
      </c>
      <c r="W53" s="11">
        <v>1</v>
      </c>
      <c r="X53" s="10">
        <v>2.94</v>
      </c>
      <c r="Y53" s="11">
        <v>10</v>
      </c>
      <c r="Z53" s="10">
        <v>3.4620000000000002</v>
      </c>
      <c r="AA53" s="11">
        <v>51</v>
      </c>
      <c r="AB53" s="10">
        <v>1568.87</v>
      </c>
      <c r="AC53" s="11">
        <v>17</v>
      </c>
      <c r="AD53" s="10">
        <v>22.34</v>
      </c>
      <c r="AE53" s="11">
        <v>38</v>
      </c>
      <c r="AF53" s="10">
        <v>204.40700000000001</v>
      </c>
      <c r="AG53" s="11">
        <v>116</v>
      </c>
      <c r="AH53" s="10">
        <v>2669.5650000000001</v>
      </c>
      <c r="AI53" s="11">
        <v>43</v>
      </c>
      <c r="AJ53" s="10">
        <v>474.33699999999999</v>
      </c>
      <c r="AK53" s="11">
        <v>14</v>
      </c>
      <c r="AL53" s="10">
        <v>20.062000000000001</v>
      </c>
      <c r="AM53" s="156">
        <v>71</v>
      </c>
      <c r="AN53" s="10">
        <v>254.31800000000001</v>
      </c>
      <c r="AO53" s="109">
        <v>2</v>
      </c>
      <c r="AP53" s="10">
        <v>137.21199999999999</v>
      </c>
      <c r="AQ53" s="11">
        <v>16</v>
      </c>
      <c r="AR53" s="32">
        <v>32.561999999999998</v>
      </c>
      <c r="AS53" s="27">
        <v>45</v>
      </c>
      <c r="AT53" s="10">
        <v>561.91099999999994</v>
      </c>
      <c r="AU53" s="11">
        <v>95</v>
      </c>
      <c r="AV53" s="166">
        <v>384.41699999999997</v>
      </c>
      <c r="AW53" s="109"/>
      <c r="AX53" s="10"/>
      <c r="AY53" s="27"/>
      <c r="AZ53" s="134"/>
    </row>
    <row r="54" spans="2:52" x14ac:dyDescent="0.15">
      <c r="B54" s="145"/>
      <c r="C54" s="40" t="s">
        <v>3</v>
      </c>
      <c r="D54" s="12">
        <f t="shared" ref="D54:D60" si="24">G54+I54+K54+M54+O54+Q54+S54+U54+W54+Y54+AK54+AU54+AA54+AC54+AE54+AG54+AI54+AM54+AO54+AQ54+AS54</f>
        <v>711</v>
      </c>
      <c r="E54" s="38">
        <f t="shared" ref="E54:E60" si="25">H54+J54+L54+N54+P54+R54+T54+V54+X54+Z54+AL54+AV54+AB54+AD54+AF54+AH54+AJ54+AN54+AP54+AR54+AT54</f>
        <v>10498.107</v>
      </c>
      <c r="F54" s="148">
        <f>E54/SUM(E40)*100-100</f>
        <v>-3.4985243182986636</v>
      </c>
      <c r="G54" s="133"/>
      <c r="H54" s="10"/>
      <c r="I54" s="11">
        <v>3</v>
      </c>
      <c r="J54" s="10">
        <v>531.87</v>
      </c>
      <c r="K54" s="11">
        <v>1</v>
      </c>
      <c r="L54" s="10">
        <v>10.26</v>
      </c>
      <c r="M54" s="18">
        <v>71</v>
      </c>
      <c r="N54" s="19">
        <v>921.10500000000002</v>
      </c>
      <c r="O54" s="11">
        <v>1</v>
      </c>
      <c r="P54" s="10">
        <v>1.766</v>
      </c>
      <c r="Q54" s="11"/>
      <c r="R54" s="10"/>
      <c r="S54" s="11">
        <v>10</v>
      </c>
      <c r="T54" s="10">
        <v>152.46600000000001</v>
      </c>
      <c r="U54" s="11">
        <v>105</v>
      </c>
      <c r="V54" s="10">
        <v>52.383000000000003</v>
      </c>
      <c r="W54" s="11">
        <v>1</v>
      </c>
      <c r="X54" s="10">
        <v>8</v>
      </c>
      <c r="Y54" s="50">
        <v>24</v>
      </c>
      <c r="Z54" s="51">
        <v>5.8460000000000001</v>
      </c>
      <c r="AA54" s="11">
        <v>31</v>
      </c>
      <c r="AB54" s="10">
        <v>807.27499999999998</v>
      </c>
      <c r="AC54" s="11">
        <v>24</v>
      </c>
      <c r="AD54" s="10">
        <v>23.748999999999999</v>
      </c>
      <c r="AE54" s="50">
        <v>25</v>
      </c>
      <c r="AF54" s="51">
        <v>564.81700000000001</v>
      </c>
      <c r="AG54" s="11">
        <v>133</v>
      </c>
      <c r="AH54" s="10">
        <v>3071.83</v>
      </c>
      <c r="AI54" s="50">
        <v>39</v>
      </c>
      <c r="AJ54" s="51">
        <v>2732.4969999999998</v>
      </c>
      <c r="AK54" s="50">
        <v>4</v>
      </c>
      <c r="AL54" s="51">
        <v>6.024</v>
      </c>
      <c r="AM54" s="157">
        <v>98</v>
      </c>
      <c r="AN54" s="51">
        <v>226.47499999999999</v>
      </c>
      <c r="AO54" s="109">
        <v>1</v>
      </c>
      <c r="AP54" s="10">
        <v>145</v>
      </c>
      <c r="AQ54" s="11">
        <v>8</v>
      </c>
      <c r="AR54" s="32">
        <v>117.04600000000001</v>
      </c>
      <c r="AS54" s="27">
        <v>36</v>
      </c>
      <c r="AT54" s="10">
        <v>514.53800000000001</v>
      </c>
      <c r="AU54" s="11">
        <v>96</v>
      </c>
      <c r="AV54" s="166">
        <v>605.16</v>
      </c>
      <c r="AW54" s="109"/>
      <c r="AX54" s="10"/>
      <c r="AY54" s="27">
        <v>6</v>
      </c>
      <c r="AZ54" s="134">
        <v>62.085999999999999</v>
      </c>
    </row>
    <row r="55" spans="2:52" x14ac:dyDescent="0.15">
      <c r="B55" s="145"/>
      <c r="C55" s="3" t="s">
        <v>4</v>
      </c>
      <c r="D55" s="15">
        <f t="shared" si="24"/>
        <v>714</v>
      </c>
      <c r="E55" s="46">
        <f t="shared" si="25"/>
        <v>7488.6620000000012</v>
      </c>
      <c r="F55" s="149">
        <f t="shared" si="23"/>
        <v>25.419085965274007</v>
      </c>
      <c r="G55" s="135"/>
      <c r="H55" s="13"/>
      <c r="I55" s="14">
        <v>7</v>
      </c>
      <c r="J55" s="13">
        <v>511.63799999999998</v>
      </c>
      <c r="K55" s="14">
        <v>2</v>
      </c>
      <c r="L55" s="49">
        <v>1.0900000000000001</v>
      </c>
      <c r="M55" s="16">
        <v>60</v>
      </c>
      <c r="N55" s="17">
        <v>606.07600000000002</v>
      </c>
      <c r="O55" s="14">
        <v>3</v>
      </c>
      <c r="P55" s="13">
        <v>76.150000000000006</v>
      </c>
      <c r="Q55" s="14"/>
      <c r="R55" s="13"/>
      <c r="S55" s="14">
        <v>14</v>
      </c>
      <c r="T55" s="13">
        <v>160.13200000000001</v>
      </c>
      <c r="U55" s="14">
        <v>128</v>
      </c>
      <c r="V55" s="13">
        <v>139.52699999999999</v>
      </c>
      <c r="W55" s="14"/>
      <c r="X55" s="185"/>
      <c r="Y55" s="11">
        <v>15</v>
      </c>
      <c r="Z55" s="10">
        <v>15.47</v>
      </c>
      <c r="AA55" s="14">
        <v>45</v>
      </c>
      <c r="AB55" s="13">
        <v>1234.6089999999999</v>
      </c>
      <c r="AC55" s="14">
        <v>4</v>
      </c>
      <c r="AD55" s="13">
        <v>0.90600000000000003</v>
      </c>
      <c r="AE55" s="11">
        <v>41</v>
      </c>
      <c r="AF55" s="10">
        <v>860.90499999999997</v>
      </c>
      <c r="AG55" s="14">
        <v>225</v>
      </c>
      <c r="AH55" s="13">
        <v>2763.971</v>
      </c>
      <c r="AI55" s="11">
        <v>18</v>
      </c>
      <c r="AJ55" s="10">
        <v>342.02600000000001</v>
      </c>
      <c r="AK55" s="11">
        <v>10</v>
      </c>
      <c r="AL55" s="10">
        <v>20.353999999999999</v>
      </c>
      <c r="AM55" s="156">
        <v>42</v>
      </c>
      <c r="AN55" s="10">
        <v>146.99199999999999</v>
      </c>
      <c r="AO55" s="110">
        <v>3</v>
      </c>
      <c r="AP55" s="13">
        <v>33.639000000000003</v>
      </c>
      <c r="AQ55" s="43">
        <v>17</v>
      </c>
      <c r="AR55" s="33">
        <v>43.639000000000003</v>
      </c>
      <c r="AS55" s="28">
        <v>11</v>
      </c>
      <c r="AT55" s="13">
        <v>153.38800000000001</v>
      </c>
      <c r="AU55" s="43">
        <v>69</v>
      </c>
      <c r="AV55" s="167">
        <v>378.15</v>
      </c>
      <c r="AW55" s="110"/>
      <c r="AX55" s="13"/>
      <c r="AY55" s="28">
        <v>2</v>
      </c>
      <c r="AZ55" s="136">
        <v>7.6449999999999996</v>
      </c>
    </row>
    <row r="56" spans="2:52" x14ac:dyDescent="0.15">
      <c r="B56" s="145"/>
      <c r="C56" s="40" t="s">
        <v>5</v>
      </c>
      <c r="D56" s="12">
        <f t="shared" si="24"/>
        <v>0</v>
      </c>
      <c r="E56" s="45">
        <f t="shared" si="25"/>
        <v>0</v>
      </c>
      <c r="F56" s="147">
        <f t="shared" si="23"/>
        <v>-100</v>
      </c>
      <c r="G56" s="133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6"/>
      <c r="AN56" s="10"/>
      <c r="AO56" s="109"/>
      <c r="AP56" s="10"/>
      <c r="AQ56" s="11"/>
      <c r="AR56" s="32"/>
      <c r="AS56" s="27"/>
      <c r="AT56" s="10"/>
      <c r="AU56" s="11"/>
      <c r="AV56" s="166"/>
      <c r="AW56" s="109"/>
      <c r="AX56" s="10"/>
      <c r="AY56" s="27"/>
      <c r="AZ56" s="134"/>
    </row>
    <row r="57" spans="2:52" x14ac:dyDescent="0.15">
      <c r="B57" s="145"/>
      <c r="C57" s="40" t="s">
        <v>6</v>
      </c>
      <c r="D57" s="9">
        <f t="shared" si="24"/>
        <v>0</v>
      </c>
      <c r="E57" s="44">
        <f t="shared" si="25"/>
        <v>0</v>
      </c>
      <c r="F57" s="148">
        <f t="shared" si="23"/>
        <v>-100</v>
      </c>
      <c r="G57" s="133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6"/>
      <c r="AN57" s="10"/>
      <c r="AO57" s="109"/>
      <c r="AP57" s="10"/>
      <c r="AQ57" s="11"/>
      <c r="AR57" s="32"/>
      <c r="AS57" s="27"/>
      <c r="AT57" s="10"/>
      <c r="AU57" s="11"/>
      <c r="AV57" s="166"/>
      <c r="AW57" s="109"/>
      <c r="AX57" s="10"/>
      <c r="AY57" s="27"/>
      <c r="AZ57" s="134"/>
    </row>
    <row r="58" spans="2:52" x14ac:dyDescent="0.15">
      <c r="B58" s="145"/>
      <c r="C58" s="3" t="s">
        <v>7</v>
      </c>
      <c r="D58" s="12">
        <f t="shared" si="24"/>
        <v>0</v>
      </c>
      <c r="E58" s="38">
        <f t="shared" si="25"/>
        <v>0</v>
      </c>
      <c r="F58" s="149">
        <f t="shared" si="23"/>
        <v>-100</v>
      </c>
      <c r="G58" s="135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8"/>
      <c r="AN58" s="13"/>
      <c r="AO58" s="110"/>
      <c r="AP58" s="13"/>
      <c r="AQ58" s="14"/>
      <c r="AR58" s="33"/>
      <c r="AS58" s="28"/>
      <c r="AT58" s="13"/>
      <c r="AU58" s="14"/>
      <c r="AV58" s="167"/>
      <c r="AW58" s="110"/>
      <c r="AX58" s="13"/>
      <c r="AY58" s="28"/>
      <c r="AZ58" s="136"/>
    </row>
    <row r="59" spans="2:52" x14ac:dyDescent="0.15">
      <c r="B59" s="145"/>
      <c r="C59" s="40" t="s">
        <v>8</v>
      </c>
      <c r="D59" s="12">
        <f t="shared" si="24"/>
        <v>0</v>
      </c>
      <c r="E59" s="38">
        <f t="shared" si="25"/>
        <v>0</v>
      </c>
      <c r="F59" s="147">
        <f t="shared" si="23"/>
        <v>-100</v>
      </c>
      <c r="G59" s="133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6"/>
      <c r="AN59" s="10"/>
      <c r="AO59" s="109"/>
      <c r="AP59" s="10"/>
      <c r="AQ59" s="11"/>
      <c r="AR59" s="32"/>
      <c r="AS59" s="27"/>
      <c r="AT59" s="10"/>
      <c r="AU59" s="11"/>
      <c r="AV59" s="166"/>
      <c r="AW59" s="109"/>
      <c r="AX59" s="10"/>
      <c r="AY59" s="27"/>
      <c r="AZ59" s="134"/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3" si="26">G62+I62+K62+M62+O62+Q62+S62+U62+W62+Y62+AK62+AU62+AA62+AC62+AE62+AG62+AI62+AM62+AO62+AQ62+AS62</f>
        <v>0</v>
      </c>
      <c r="E62" s="38">
        <f t="shared" ref="E62:E63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76</v>
      </c>
      <c r="C64" s="36" t="s">
        <v>15</v>
      </c>
      <c r="D64" s="52">
        <f>SUM(D52:D63)</f>
        <v>2718</v>
      </c>
      <c r="E64" s="56">
        <f>SUM(E52:E63)</f>
        <v>39625.487999999998</v>
      </c>
      <c r="F64" s="153">
        <f>+E64/SUM(E50)*100-100</f>
        <v>-60.605242759732946</v>
      </c>
      <c r="G64" s="140">
        <f>SUM(G52:G63)</f>
        <v>2</v>
      </c>
      <c r="H64" s="26">
        <f t="shared" ref="H64" si="28">SUM(H52:H63)</f>
        <v>1098.4459999999999</v>
      </c>
      <c r="I64" s="53">
        <f>SUM(I52:I63)</f>
        <v>20</v>
      </c>
      <c r="J64" s="24">
        <f t="shared" ref="J64:L64" si="29">SUM(J52:J63)</f>
        <v>1239.7629999999999</v>
      </c>
      <c r="K64" s="54">
        <f t="shared" si="29"/>
        <v>4</v>
      </c>
      <c r="L64" s="26">
        <f t="shared" si="29"/>
        <v>43.889000000000003</v>
      </c>
      <c r="M64" s="53">
        <f>SUM(M52:M63)</f>
        <v>294</v>
      </c>
      <c r="N64" s="24">
        <f t="shared" ref="N64:AZ64" si="30">SUM(N52:N63)</f>
        <v>4031.2040000000002</v>
      </c>
      <c r="O64" s="54">
        <f t="shared" si="30"/>
        <v>12</v>
      </c>
      <c r="P64" s="26">
        <f t="shared" si="30"/>
        <v>108.05600000000001</v>
      </c>
      <c r="Q64" s="55">
        <f t="shared" si="30"/>
        <v>0</v>
      </c>
      <c r="R64" s="47">
        <f t="shared" si="30"/>
        <v>0</v>
      </c>
      <c r="S64" s="54">
        <f t="shared" si="30"/>
        <v>39</v>
      </c>
      <c r="T64" s="26">
        <f t="shared" si="30"/>
        <v>672.72299999999996</v>
      </c>
      <c r="U64" s="55">
        <f t="shared" si="30"/>
        <v>409</v>
      </c>
      <c r="V64" s="47">
        <f t="shared" si="30"/>
        <v>523.78</v>
      </c>
      <c r="W64" s="55">
        <f t="shared" si="30"/>
        <v>4</v>
      </c>
      <c r="X64" s="47">
        <f t="shared" si="30"/>
        <v>13.94</v>
      </c>
      <c r="Y64" s="54">
        <f t="shared" si="30"/>
        <v>66</v>
      </c>
      <c r="Z64" s="26">
        <f t="shared" si="30"/>
        <v>37.986000000000004</v>
      </c>
      <c r="AA64" s="54">
        <f t="shared" si="30"/>
        <v>161</v>
      </c>
      <c r="AB64" s="26">
        <f t="shared" si="30"/>
        <v>4828.9610000000002</v>
      </c>
      <c r="AC64" s="55">
        <f t="shared" si="30"/>
        <v>56</v>
      </c>
      <c r="AD64" s="47">
        <f t="shared" si="30"/>
        <v>55.526000000000003</v>
      </c>
      <c r="AE64" s="54">
        <f t="shared" si="30"/>
        <v>152</v>
      </c>
      <c r="AF64" s="26">
        <f t="shared" si="30"/>
        <v>1815.1399999999999</v>
      </c>
      <c r="AG64" s="55">
        <f t="shared" si="30"/>
        <v>600</v>
      </c>
      <c r="AH64" s="47">
        <f t="shared" si="30"/>
        <v>10591.679</v>
      </c>
      <c r="AI64" s="54">
        <f t="shared" si="30"/>
        <v>136</v>
      </c>
      <c r="AJ64" s="26">
        <f t="shared" si="30"/>
        <v>9842.9869999999992</v>
      </c>
      <c r="AK64" s="23">
        <f t="shared" si="30"/>
        <v>30</v>
      </c>
      <c r="AL64" s="22">
        <f t="shared" si="30"/>
        <v>47.905000000000001</v>
      </c>
      <c r="AM64" s="159">
        <f t="shared" si="30"/>
        <v>256</v>
      </c>
      <c r="AN64" s="22">
        <f t="shared" si="30"/>
        <v>819.90300000000002</v>
      </c>
      <c r="AO64" s="113">
        <f t="shared" si="30"/>
        <v>9</v>
      </c>
      <c r="AP64" s="26">
        <f t="shared" si="30"/>
        <v>449.30500000000001</v>
      </c>
      <c r="AQ64" s="23">
        <f t="shared" si="30"/>
        <v>44</v>
      </c>
      <c r="AR64" s="24">
        <f t="shared" si="30"/>
        <v>326.69400000000002</v>
      </c>
      <c r="AS64" s="23">
        <f t="shared" si="30"/>
        <v>97</v>
      </c>
      <c r="AT64" s="26">
        <f t="shared" si="30"/>
        <v>1263.4839999999999</v>
      </c>
      <c r="AU64" s="23">
        <f t="shared" si="30"/>
        <v>327</v>
      </c>
      <c r="AV64" s="170">
        <f t="shared" si="30"/>
        <v>1814.1170000000002</v>
      </c>
      <c r="AW64" s="113">
        <f t="shared" si="30"/>
        <v>0</v>
      </c>
      <c r="AX64" s="26">
        <f t="shared" si="30"/>
        <v>0</v>
      </c>
      <c r="AY64" s="23">
        <f t="shared" si="30"/>
        <v>9</v>
      </c>
      <c r="AZ64" s="162">
        <f t="shared" si="30"/>
        <v>70.081000000000003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-0.7143457698370993</v>
      </c>
      <c r="E65" s="125">
        <f t="shared" ref="E65" si="31">E64/SUM(E38:E49)-1</f>
        <v>-0.60605242759732947</v>
      </c>
      <c r="F65" s="142">
        <f>F64/SUM(F38:F49)-1</f>
        <v>-0.41338848669204564</v>
      </c>
      <c r="G65" s="141">
        <f t="shared" ref="G65:AN65" si="32">G64/SUM(G38:G49)-1</f>
        <v>-0.91666666666666663</v>
      </c>
      <c r="H65" s="126">
        <f t="shared" si="32"/>
        <v>7.12188309731554E-2</v>
      </c>
      <c r="I65" s="127">
        <f t="shared" si="32"/>
        <v>-0.78021978021978022</v>
      </c>
      <c r="J65" s="126">
        <f t="shared" si="32"/>
        <v>-0.67688563500331123</v>
      </c>
      <c r="K65" s="127">
        <f t="shared" si="32"/>
        <v>-0.63636363636363635</v>
      </c>
      <c r="L65" s="126">
        <f t="shared" si="32"/>
        <v>-0.91427996656276123</v>
      </c>
      <c r="M65" s="127">
        <f t="shared" si="32"/>
        <v>-0.63523573200992556</v>
      </c>
      <c r="N65" s="126">
        <f t="shared" si="32"/>
        <v>-0.64427488473933525</v>
      </c>
      <c r="O65" s="127">
        <f t="shared" si="32"/>
        <v>0.71428571428571419</v>
      </c>
      <c r="P65" s="126">
        <f t="shared" si="32"/>
        <v>-0.50256185982276436</v>
      </c>
      <c r="Q65" s="127">
        <f t="shared" si="32"/>
        <v>-1</v>
      </c>
      <c r="R65" s="126">
        <f t="shared" si="32"/>
        <v>-1</v>
      </c>
      <c r="S65" s="127">
        <f t="shared" si="32"/>
        <v>-0.72916666666666674</v>
      </c>
      <c r="T65" s="126">
        <f t="shared" si="32"/>
        <v>-0.72424785609730802</v>
      </c>
      <c r="U65" s="127">
        <f t="shared" si="32"/>
        <v>-0.72660427807486627</v>
      </c>
      <c r="V65" s="126">
        <f t="shared" si="32"/>
        <v>-0.7940884054136611</v>
      </c>
      <c r="W65" s="127">
        <f t="shared" si="32"/>
        <v>-0.73333333333333339</v>
      </c>
      <c r="X65" s="126">
        <f t="shared" si="32"/>
        <v>-0.89441793531773084</v>
      </c>
      <c r="Y65" s="127">
        <f t="shared" si="32"/>
        <v>-0.7338709677419355</v>
      </c>
      <c r="Z65" s="126">
        <f t="shared" si="32"/>
        <v>-0.86783110941006592</v>
      </c>
      <c r="AA65" s="127">
        <f t="shared" si="32"/>
        <v>-0.67008196721311475</v>
      </c>
      <c r="AB65" s="126">
        <f t="shared" si="32"/>
        <v>-0.69768705881690063</v>
      </c>
      <c r="AC65" s="127">
        <f t="shared" si="32"/>
        <v>-0.71282051282051284</v>
      </c>
      <c r="AD65" s="126">
        <f t="shared" si="32"/>
        <v>-0.78920794484769341</v>
      </c>
      <c r="AE65" s="127">
        <f t="shared" si="32"/>
        <v>-0.59029649595687328</v>
      </c>
      <c r="AF65" s="126">
        <f t="shared" si="32"/>
        <v>-0.69571924243790728</v>
      </c>
      <c r="AG65" s="127">
        <f t="shared" si="32"/>
        <v>-0.67999999999999994</v>
      </c>
      <c r="AH65" s="126">
        <f t="shared" si="32"/>
        <v>-0.66460201077061698</v>
      </c>
      <c r="AI65" s="127">
        <f t="shared" si="32"/>
        <v>-0.69090909090909092</v>
      </c>
      <c r="AJ65" s="126">
        <f t="shared" si="32"/>
        <v>0.37872196241293321</v>
      </c>
      <c r="AK65" s="127">
        <f t="shared" si="32"/>
        <v>-0.69387755102040816</v>
      </c>
      <c r="AL65" s="126">
        <f t="shared" si="32"/>
        <v>-0.92563921865686472</v>
      </c>
      <c r="AM65" s="127">
        <f t="shared" si="32"/>
        <v>-0.82585034013605441</v>
      </c>
      <c r="AN65" s="126">
        <f t="shared" si="32"/>
        <v>-0.83671073409399288</v>
      </c>
      <c r="AO65" s="130">
        <f>AO64/SUM(AO38:AO47)-1</f>
        <v>-0.73529411764705888</v>
      </c>
      <c r="AP65" s="125">
        <f t="shared" ref="AP65:AZ65" si="33">AP64/SUM(AP38:AP47)-1</f>
        <v>-0.33290226599873507</v>
      </c>
      <c r="AQ65" s="128">
        <f t="shared" si="33"/>
        <v>-0.24137931034482762</v>
      </c>
      <c r="AR65" s="129">
        <f t="shared" si="33"/>
        <v>-0.65539879856756333</v>
      </c>
      <c r="AS65" s="128">
        <f t="shared" si="33"/>
        <v>-0.60569105691056913</v>
      </c>
      <c r="AT65" s="125">
        <f t="shared" si="33"/>
        <v>-0.54868543816108517</v>
      </c>
      <c r="AU65" s="128">
        <f t="shared" si="33"/>
        <v>-0.70855614973262027</v>
      </c>
      <c r="AV65" s="171">
        <f t="shared" si="33"/>
        <v>-0.6126638786242895</v>
      </c>
      <c r="AW65" s="130">
        <f t="shared" si="33"/>
        <v>-1</v>
      </c>
      <c r="AX65" s="125">
        <f t="shared" si="33"/>
        <v>-1</v>
      </c>
      <c r="AY65" s="128">
        <f t="shared" si="33"/>
        <v>-0.82000000000000006</v>
      </c>
      <c r="AZ65" s="142">
        <f t="shared" si="33"/>
        <v>-0.9466607909129795</v>
      </c>
    </row>
  </sheetData>
  <mergeCells count="64">
    <mergeCell ref="S8:T8"/>
    <mergeCell ref="AU6:AV6"/>
    <mergeCell ref="AW6:AX6"/>
    <mergeCell ref="AY6:AZ6"/>
    <mergeCell ref="AI6:AJ6"/>
    <mergeCell ref="M7:N7"/>
    <mergeCell ref="O7:P7"/>
    <mergeCell ref="Q7:R7"/>
    <mergeCell ref="S7:T7"/>
    <mergeCell ref="W7:X7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2022-07-28T00:46:47Z</cp:lastPrinted>
  <dcterms:created xsi:type="dcterms:W3CDTF">2003-02-20T01:42:16Z</dcterms:created>
  <dcterms:modified xsi:type="dcterms:W3CDTF">2025-05-29T02:48:11Z</dcterms:modified>
</cp:coreProperties>
</file>