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45BEF69D-EEEC-4CAA-9058-BBCB9AB92C4B}" xr6:coauthVersionLast="47" xr6:coauthVersionMax="47" xr10:uidLastSave="{00000000-0000-0000-0000-000000000000}"/>
  <bookViews>
    <workbookView xWindow="12660" yWindow="1260" windowWidth="15675" windowHeight="12300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64" i="8" l="1"/>
  <c r="AZ65" i="8" s="1"/>
  <c r="AY64" i="8"/>
  <c r="AY65" i="8" s="1"/>
  <c r="AX64" i="8"/>
  <c r="AX65" i="8" s="1"/>
  <c r="AW64" i="8"/>
  <c r="AW65" i="8" s="1"/>
  <c r="AV64" i="8"/>
  <c r="AV65" i="8" s="1"/>
  <c r="AU64" i="8"/>
  <c r="AU65" i="8" s="1"/>
  <c r="AT64" i="8"/>
  <c r="AT65" i="8" s="1"/>
  <c r="AS64" i="8"/>
  <c r="AS65" i="8" s="1"/>
  <c r="AR64" i="8"/>
  <c r="AR65" i="8" s="1"/>
  <c r="AQ64" i="8"/>
  <c r="AQ65" i="8" s="1"/>
  <c r="AP64" i="8"/>
  <c r="AP65" i="8" s="1"/>
  <c r="AO64" i="8"/>
  <c r="AO65" i="8" s="1"/>
  <c r="AN64" i="8"/>
  <c r="AN65" i="8" s="1"/>
  <c r="AM64" i="8"/>
  <c r="AM65" i="8" s="1"/>
  <c r="AL64" i="8"/>
  <c r="AL65" i="8" s="1"/>
  <c r="AK64" i="8"/>
  <c r="AK65" i="8" s="1"/>
  <c r="AJ64" i="8"/>
  <c r="AJ65" i="8" s="1"/>
  <c r="AI64" i="8"/>
  <c r="AI65" i="8" s="1"/>
  <c r="AH64" i="8"/>
  <c r="AH65" i="8" s="1"/>
  <c r="AG64" i="8"/>
  <c r="AG65" i="8" s="1"/>
  <c r="AF64" i="8"/>
  <c r="AF65" i="8" s="1"/>
  <c r="AE64" i="8"/>
  <c r="AE65" i="8" s="1"/>
  <c r="AD64" i="8"/>
  <c r="AD65" i="8" s="1"/>
  <c r="AC64" i="8"/>
  <c r="AC65" i="8" s="1"/>
  <c r="AB64" i="8"/>
  <c r="AB65" i="8" s="1"/>
  <c r="AA64" i="8"/>
  <c r="AA65" i="8" s="1"/>
  <c r="Z64" i="8"/>
  <c r="Z65" i="8" s="1"/>
  <c r="Y64" i="8"/>
  <c r="Y65" i="8" s="1"/>
  <c r="X64" i="8"/>
  <c r="X65" i="8" s="1"/>
  <c r="W64" i="8"/>
  <c r="W65" i="8" s="1"/>
  <c r="V64" i="8"/>
  <c r="V65" i="8" s="1"/>
  <c r="U64" i="8"/>
  <c r="U65" i="8" s="1"/>
  <c r="T64" i="8"/>
  <c r="T65" i="8" s="1"/>
  <c r="S64" i="8"/>
  <c r="S65" i="8" s="1"/>
  <c r="R64" i="8"/>
  <c r="R65" i="8" s="1"/>
  <c r="Q64" i="8"/>
  <c r="Q65" i="8" s="1"/>
  <c r="P64" i="8"/>
  <c r="P65" i="8" s="1"/>
  <c r="O64" i="8"/>
  <c r="O65" i="8" s="1"/>
  <c r="N64" i="8"/>
  <c r="N65" i="8" s="1"/>
  <c r="M64" i="8"/>
  <c r="M65" i="8" s="1"/>
  <c r="L64" i="8"/>
  <c r="L65" i="8" s="1"/>
  <c r="K64" i="8"/>
  <c r="K65" i="8" s="1"/>
  <c r="J64" i="8"/>
  <c r="J65" i="8" s="1"/>
  <c r="I64" i="8"/>
  <c r="I65" i="8" s="1"/>
  <c r="H64" i="8"/>
  <c r="H65" i="8" s="1"/>
  <c r="G64" i="8"/>
  <c r="G65" i="8" s="1"/>
  <c r="E63" i="8"/>
  <c r="F63" i="8" s="1"/>
  <c r="D63" i="8"/>
  <c r="E62" i="8"/>
  <c r="F62" i="8" s="1"/>
  <c r="D62" i="8"/>
  <c r="E61" i="8"/>
  <c r="F61" i="8" s="1"/>
  <c r="D61" i="8"/>
  <c r="E60" i="8"/>
  <c r="F60" i="8" s="1"/>
  <c r="D60" i="8"/>
  <c r="E59" i="8"/>
  <c r="F59" i="8" s="1"/>
  <c r="D59" i="8"/>
  <c r="E58" i="8"/>
  <c r="F58" i="8" s="1"/>
  <c r="D58" i="8"/>
  <c r="E57" i="8"/>
  <c r="F57" i="8" s="1"/>
  <c r="D57" i="8"/>
  <c r="E56" i="8"/>
  <c r="F56" i="8" s="1"/>
  <c r="D56" i="8"/>
  <c r="E55" i="8"/>
  <c r="F55" i="8" s="1"/>
  <c r="D55" i="8"/>
  <c r="E54" i="8"/>
  <c r="F54" i="8" s="1"/>
  <c r="D54" i="8"/>
  <c r="E53" i="8"/>
  <c r="F53" i="8" s="1"/>
  <c r="D53" i="8"/>
  <c r="E52" i="8"/>
  <c r="D52" i="8"/>
  <c r="AY51" i="8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D64" i="8" l="1"/>
  <c r="D65" i="8" s="1"/>
  <c r="E64" i="8"/>
  <c r="F64" i="8" s="1"/>
  <c r="F65" i="8" s="1"/>
  <c r="F52" i="8"/>
  <c r="F38" i="8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E65" i="8" l="1"/>
  <c r="F30" i="8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<sst xmlns="http://schemas.openxmlformats.org/spreadsheetml/2006/main" count="179" uniqueCount="77">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</sst>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  <xf numFmtId="177" fontId="11" fillId="0" borderId="68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7" fillId="6" borderId="82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60" zoomScaleNormal="60" zoomScaleSheetLayoutView="75" workbookViewId="0">
      <pane xSplit="3" ySplit="9" topLeftCell="AI48" activePane="bottomRight" state="frozen"/>
      <selection activeCell="B1" sqref="B1"/>
      <selection pane="topRight" activeCell="D1" sqref="D1"/>
      <selection pane="bottomLeft" activeCell="B9" sqref="B9"/>
      <selection pane="bottomRight" activeCell="AZ52" sqref="AZ52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44" t="s">
        <v>49</v>
      </c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20" t="s">
        <v>50</v>
      </c>
      <c r="AP3" s="221"/>
      <c r="AQ3" s="221"/>
      <c r="AR3" s="221"/>
      <c r="AS3" s="221"/>
      <c r="AT3" s="221"/>
      <c r="AU3" s="221"/>
      <c r="AV3" s="222"/>
      <c r="AW3" s="227" t="s">
        <v>51</v>
      </c>
      <c r="AX3" s="228"/>
      <c r="AY3" s="228"/>
      <c r="AZ3" s="229"/>
    </row>
    <row r="4" spans="2:52" s="96" customFormat="1" ht="72" customHeight="1" x14ac:dyDescent="0.2">
      <c r="B4" s="98"/>
      <c r="G4" s="248" t="s">
        <v>73</v>
      </c>
      <c r="H4" s="238"/>
      <c r="I4" s="238"/>
      <c r="J4" s="239"/>
      <c r="K4" s="237" t="s">
        <v>41</v>
      </c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9"/>
      <c r="W4" s="238" t="s">
        <v>71</v>
      </c>
      <c r="X4" s="238"/>
      <c r="Y4" s="238"/>
      <c r="Z4" s="239"/>
      <c r="AA4" s="237" t="s">
        <v>43</v>
      </c>
      <c r="AB4" s="238"/>
      <c r="AC4" s="238"/>
      <c r="AD4" s="239"/>
      <c r="AE4" s="237" t="s">
        <v>72</v>
      </c>
      <c r="AF4" s="238"/>
      <c r="AG4" s="238"/>
      <c r="AH4" s="238"/>
      <c r="AI4" s="238"/>
      <c r="AJ4" s="238"/>
      <c r="AK4" s="238"/>
      <c r="AL4" s="238"/>
      <c r="AM4" s="236" t="s">
        <v>60</v>
      </c>
      <c r="AN4" s="237"/>
      <c r="AO4" s="223"/>
      <c r="AP4" s="224"/>
      <c r="AQ4" s="224"/>
      <c r="AR4" s="224"/>
      <c r="AS4" s="224"/>
      <c r="AT4" s="224"/>
      <c r="AU4" s="224"/>
      <c r="AV4" s="225"/>
      <c r="AW4" s="230" t="s">
        <v>52</v>
      </c>
      <c r="AX4" s="231"/>
      <c r="AY4" s="234" t="s">
        <v>54</v>
      </c>
      <c r="AZ4" s="235"/>
    </row>
    <row r="5" spans="2:52" s="97" customFormat="1" ht="24.6" customHeight="1" thickBot="1" x14ac:dyDescent="0.25">
      <c r="G5" s="249" t="s">
        <v>31</v>
      </c>
      <c r="H5" s="219"/>
      <c r="I5" s="219" t="s">
        <v>32</v>
      </c>
      <c r="J5" s="219"/>
      <c r="K5" s="219" t="s">
        <v>35</v>
      </c>
      <c r="L5" s="219"/>
      <c r="M5" s="219" t="s">
        <v>36</v>
      </c>
      <c r="N5" s="219"/>
      <c r="O5" s="219" t="s">
        <v>37</v>
      </c>
      <c r="P5" s="219"/>
      <c r="Q5" s="219" t="s">
        <v>38</v>
      </c>
      <c r="R5" s="219"/>
      <c r="S5" s="219" t="s">
        <v>39</v>
      </c>
      <c r="T5" s="219"/>
      <c r="U5" s="219" t="s">
        <v>22</v>
      </c>
      <c r="V5" s="219"/>
      <c r="W5" s="219" t="s">
        <v>40</v>
      </c>
      <c r="X5" s="219"/>
      <c r="Y5" s="219" t="s">
        <v>23</v>
      </c>
      <c r="Z5" s="219"/>
      <c r="AA5" s="219" t="s">
        <v>42</v>
      </c>
      <c r="AB5" s="219"/>
      <c r="AC5" s="219" t="s">
        <v>33</v>
      </c>
      <c r="AD5" s="219"/>
      <c r="AE5" s="243" t="s">
        <v>44</v>
      </c>
      <c r="AF5" s="241"/>
      <c r="AG5" s="219" t="s">
        <v>74</v>
      </c>
      <c r="AH5" s="219"/>
      <c r="AI5" s="240" t="s">
        <v>45</v>
      </c>
      <c r="AJ5" s="241"/>
      <c r="AK5" s="219" t="s">
        <v>70</v>
      </c>
      <c r="AL5" s="219"/>
      <c r="AM5" s="242" t="s">
        <v>46</v>
      </c>
      <c r="AN5" s="242"/>
      <c r="AO5" s="226" t="s">
        <v>47</v>
      </c>
      <c r="AP5" s="219"/>
      <c r="AQ5" s="219" t="s">
        <v>34</v>
      </c>
      <c r="AR5" s="219"/>
      <c r="AS5" s="219" t="s">
        <v>24</v>
      </c>
      <c r="AT5" s="219"/>
      <c r="AU5" s="219" t="s">
        <v>48</v>
      </c>
      <c r="AV5" s="233"/>
      <c r="AW5" s="226" t="s">
        <v>25</v>
      </c>
      <c r="AX5" s="219"/>
      <c r="AY5" s="219" t="s">
        <v>53</v>
      </c>
      <c r="AZ5" s="232"/>
    </row>
    <row r="6" spans="2:52" s="114" customFormat="1" ht="18" customHeight="1" x14ac:dyDescent="0.2">
      <c r="B6" s="115"/>
      <c r="C6" s="116"/>
      <c r="D6" s="117"/>
      <c r="E6" s="118"/>
      <c r="F6" s="119"/>
      <c r="G6" s="246" t="s">
        <v>29</v>
      </c>
      <c r="H6" s="247"/>
      <c r="I6" s="250" t="s">
        <v>30</v>
      </c>
      <c r="J6" s="251"/>
      <c r="K6" s="215" t="s">
        <v>55</v>
      </c>
      <c r="L6" s="214"/>
      <c r="M6" s="215" t="s">
        <v>56</v>
      </c>
      <c r="N6" s="214"/>
      <c r="O6" s="215" t="s">
        <v>58</v>
      </c>
      <c r="P6" s="214"/>
      <c r="Q6" s="215" t="s">
        <v>59</v>
      </c>
      <c r="R6" s="214"/>
      <c r="S6" s="215" t="s">
        <v>60</v>
      </c>
      <c r="T6" s="214"/>
      <c r="U6" s="215" t="s">
        <v>60</v>
      </c>
      <c r="V6" s="214"/>
      <c r="W6" s="215" t="s">
        <v>62</v>
      </c>
      <c r="X6" s="214"/>
      <c r="Y6" s="215" t="s">
        <v>60</v>
      </c>
      <c r="Z6" s="214"/>
      <c r="AA6" s="211" t="s">
        <v>57</v>
      </c>
      <c r="AB6" s="212"/>
      <c r="AC6" s="215" t="s">
        <v>60</v>
      </c>
      <c r="AD6" s="214"/>
      <c r="AE6" s="215" t="s">
        <v>63</v>
      </c>
      <c r="AF6" s="217"/>
      <c r="AG6" s="215" t="s">
        <v>64</v>
      </c>
      <c r="AH6" s="214"/>
      <c r="AI6" s="217" t="s">
        <v>65</v>
      </c>
      <c r="AJ6" s="217"/>
      <c r="AK6" s="215" t="s">
        <v>60</v>
      </c>
      <c r="AL6" s="214"/>
      <c r="AM6" s="217" t="s">
        <v>60</v>
      </c>
      <c r="AN6" s="217"/>
      <c r="AO6" s="213" t="s">
        <v>66</v>
      </c>
      <c r="AP6" s="214"/>
      <c r="AQ6" s="215" t="s">
        <v>67</v>
      </c>
      <c r="AR6" s="214"/>
      <c r="AS6" s="215" t="s">
        <v>68</v>
      </c>
      <c r="AT6" s="214"/>
      <c r="AU6" s="215" t="s">
        <v>60</v>
      </c>
      <c r="AV6" s="218"/>
      <c r="AW6" s="213"/>
      <c r="AX6" s="214"/>
      <c r="AY6" s="215"/>
      <c r="AZ6" s="216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11" t="s">
        <v>57</v>
      </c>
      <c r="N7" s="212"/>
      <c r="O7" s="211" t="s">
        <v>57</v>
      </c>
      <c r="P7" s="212"/>
      <c r="Q7" s="211" t="s">
        <v>57</v>
      </c>
      <c r="R7" s="212"/>
      <c r="S7" s="211" t="s">
        <v>57</v>
      </c>
      <c r="T7" s="212"/>
      <c r="U7" s="79"/>
      <c r="V7" s="94"/>
      <c r="W7" s="211" t="s">
        <v>57</v>
      </c>
      <c r="X7" s="212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09" t="s">
        <v>61</v>
      </c>
      <c r="T8" s="210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hidden="1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hidden="1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hidden="1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hidden="1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hidden="1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hidden="1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hidden="1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hidden="1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hidden="1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hidden="1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hidden="1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hidden="1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hidden="1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1768</v>
      </c>
      <c r="E48" s="38">
        <f t="shared" si="34"/>
        <v>998.51299999999992</v>
      </c>
      <c r="F48" s="146">
        <f>+E48/SUM(E34)*100-100</f>
        <v>-88.586474079117053</v>
      </c>
      <c r="G48" s="131"/>
      <c r="H48" s="10"/>
      <c r="I48" s="11">
        <v>3</v>
      </c>
      <c r="J48" s="10">
        <v>16.707000000000001</v>
      </c>
      <c r="K48" s="11">
        <v>2</v>
      </c>
      <c r="L48" s="10">
        <v>1.59</v>
      </c>
      <c r="M48" s="16">
        <v>1</v>
      </c>
      <c r="N48" s="17">
        <v>25.791</v>
      </c>
      <c r="O48" s="11"/>
      <c r="P48" s="10"/>
      <c r="Q48" s="11">
        <v>2</v>
      </c>
      <c r="R48" s="10">
        <v>3.7429999999999999</v>
      </c>
      <c r="S48" s="11">
        <v>4</v>
      </c>
      <c r="T48" s="10">
        <v>86.66</v>
      </c>
      <c r="U48" s="11">
        <v>252</v>
      </c>
      <c r="V48" s="10">
        <v>101.938</v>
      </c>
      <c r="W48" s="11">
        <v>7</v>
      </c>
      <c r="X48" s="10">
        <v>5.4870000000000001</v>
      </c>
      <c r="Y48" s="11">
        <v>7</v>
      </c>
      <c r="Z48" s="10">
        <v>4.1399999999999997</v>
      </c>
      <c r="AA48" s="11">
        <v>2</v>
      </c>
      <c r="AB48" s="10">
        <v>79.849000000000004</v>
      </c>
      <c r="AC48" s="11">
        <v>4</v>
      </c>
      <c r="AD48" s="10">
        <v>3.61</v>
      </c>
      <c r="AE48" s="11">
        <v>283</v>
      </c>
      <c r="AF48" s="10">
        <v>47.064999999999998</v>
      </c>
      <c r="AG48" s="11">
        <v>6</v>
      </c>
      <c r="AH48" s="10">
        <v>210.76900000000001</v>
      </c>
      <c r="AI48" s="11">
        <v>1</v>
      </c>
      <c r="AJ48" s="10">
        <v>17.988</v>
      </c>
      <c r="AK48" s="11">
        <v>1</v>
      </c>
      <c r="AL48" s="10">
        <v>10.946999999999999</v>
      </c>
      <c r="AM48" s="155">
        <v>909</v>
      </c>
      <c r="AN48" s="10">
        <v>45.915999999999997</v>
      </c>
      <c r="AO48" s="109">
        <v>2</v>
      </c>
      <c r="AP48" s="10">
        <v>1.7929999999999999</v>
      </c>
      <c r="AQ48" s="11">
        <v>6</v>
      </c>
      <c r="AR48" s="32">
        <v>46.994999999999997</v>
      </c>
      <c r="AS48" s="27">
        <v>4</v>
      </c>
      <c r="AT48" s="10">
        <v>227.81700000000001</v>
      </c>
      <c r="AU48" s="11">
        <v>272</v>
      </c>
      <c r="AV48" s="170">
        <v>59.707999999999998</v>
      </c>
      <c r="AW48" s="109">
        <v>1726</v>
      </c>
      <c r="AX48" s="10">
        <v>1259.925</v>
      </c>
      <c r="AY48" s="27"/>
      <c r="AZ48" s="132">
        <v>14.864000000000001</v>
      </c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1905</v>
      </c>
      <c r="E49" s="38">
        <f>H49+J49+L49+N49+P49+R49+T49+V49+X49+Z49+AL49+AV49+AB49+AD49+AF49+AH49+AJ49+AN49+AP49+AR49+AT49</f>
        <v>1353.7369999999999</v>
      </c>
      <c r="F49" s="146">
        <f>+E49/SUM(E35)*100-100</f>
        <v>-21.378375898313323</v>
      </c>
      <c r="G49" s="131"/>
      <c r="H49" s="10"/>
      <c r="I49" s="11">
        <v>3</v>
      </c>
      <c r="J49" s="10">
        <v>15.721</v>
      </c>
      <c r="K49" s="11">
        <v>6</v>
      </c>
      <c r="L49" s="10">
        <v>87.09</v>
      </c>
      <c r="M49" s="16"/>
      <c r="N49" s="17"/>
      <c r="O49" s="11"/>
      <c r="P49" s="10"/>
      <c r="Q49" s="11">
        <v>3</v>
      </c>
      <c r="R49" s="10">
        <v>235.39500000000001</v>
      </c>
      <c r="S49" s="11">
        <v>3</v>
      </c>
      <c r="T49" s="10">
        <v>64.033000000000001</v>
      </c>
      <c r="U49" s="11">
        <v>277</v>
      </c>
      <c r="V49" s="10">
        <v>8.9329999999999998</v>
      </c>
      <c r="W49" s="11"/>
      <c r="X49" s="10"/>
      <c r="Y49" s="11">
        <v>44</v>
      </c>
      <c r="Z49" s="10">
        <v>16.468</v>
      </c>
      <c r="AA49" s="11">
        <v>5</v>
      </c>
      <c r="AB49" s="10">
        <v>358.13900000000001</v>
      </c>
      <c r="AC49" s="11">
        <v>3</v>
      </c>
      <c r="AD49" s="10">
        <v>1.4610000000000001</v>
      </c>
      <c r="AE49" s="11">
        <v>384</v>
      </c>
      <c r="AF49" s="10">
        <v>144.971</v>
      </c>
      <c r="AG49" s="11">
        <v>8</v>
      </c>
      <c r="AH49" s="10">
        <v>114.258</v>
      </c>
      <c r="AI49" s="11"/>
      <c r="AJ49" s="10"/>
      <c r="AK49" s="11">
        <v>9</v>
      </c>
      <c r="AL49" s="10">
        <v>14.324999999999999</v>
      </c>
      <c r="AM49" s="155">
        <v>823</v>
      </c>
      <c r="AN49" s="10">
        <v>91.081999999999994</v>
      </c>
      <c r="AO49" s="109">
        <v>2</v>
      </c>
      <c r="AP49" s="10">
        <v>1.625</v>
      </c>
      <c r="AQ49" s="11">
        <v>5</v>
      </c>
      <c r="AR49" s="32">
        <v>25.388999999999999</v>
      </c>
      <c r="AS49" s="27">
        <v>3</v>
      </c>
      <c r="AT49" s="10">
        <v>87.241</v>
      </c>
      <c r="AU49" s="11">
        <v>327</v>
      </c>
      <c r="AV49" s="170">
        <v>87.605999999999995</v>
      </c>
      <c r="AW49" s="109">
        <v>1198</v>
      </c>
      <c r="AX49" s="10">
        <v>1515.568</v>
      </c>
      <c r="AY49" s="161"/>
      <c r="AZ49" s="165">
        <v>60.357999999999997</v>
      </c>
    </row>
    <row r="50" spans="2:52" x14ac:dyDescent="0.15">
      <c r="B50" s="151" t="s">
        <v>75</v>
      </c>
      <c r="C50" s="36" t="s">
        <v>15</v>
      </c>
      <c r="D50" s="52">
        <f>SUM(D38:D49)</f>
        <v>22373</v>
      </c>
      <c r="E50" s="56">
        <f>SUM(E38:E49)</f>
        <v>16949.355</v>
      </c>
      <c r="F50" s="152">
        <f>+E50/SUM(E36)*100-100</f>
        <v>-39.373317299618414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74</v>
      </c>
      <c r="J50" s="24">
        <f t="shared" si="38"/>
        <v>627.98099999999999</v>
      </c>
      <c r="K50" s="54">
        <f t="shared" si="38"/>
        <v>18</v>
      </c>
      <c r="L50" s="26">
        <f t="shared" si="38"/>
        <v>350.84899999999993</v>
      </c>
      <c r="M50" s="53">
        <f>SUM(M38:M49)</f>
        <v>19</v>
      </c>
      <c r="N50" s="24">
        <f t="shared" ref="N50:AZ50" si="39">SUM(N38:N49)</f>
        <v>300.53300000000002</v>
      </c>
      <c r="O50" s="54">
        <f t="shared" si="39"/>
        <v>3</v>
      </c>
      <c r="P50" s="26">
        <f t="shared" si="39"/>
        <v>185.678</v>
      </c>
      <c r="Q50" s="55">
        <f t="shared" si="39"/>
        <v>15</v>
      </c>
      <c r="R50" s="47">
        <f t="shared" si="39"/>
        <v>267.31</v>
      </c>
      <c r="S50" s="54">
        <f t="shared" si="39"/>
        <v>63</v>
      </c>
      <c r="T50" s="26">
        <f t="shared" si="39"/>
        <v>3443.6829999999995</v>
      </c>
      <c r="U50" s="55">
        <f t="shared" si="39"/>
        <v>4702</v>
      </c>
      <c r="V50" s="47">
        <f t="shared" si="39"/>
        <v>513.85500000000002</v>
      </c>
      <c r="W50" s="55">
        <f t="shared" si="39"/>
        <v>12</v>
      </c>
      <c r="X50" s="47">
        <f t="shared" si="39"/>
        <v>30.349000000000004</v>
      </c>
      <c r="Y50" s="54">
        <f t="shared" si="39"/>
        <v>261</v>
      </c>
      <c r="Z50" s="26">
        <f t="shared" si="39"/>
        <v>73.304999999999993</v>
      </c>
      <c r="AA50" s="23">
        <f t="shared" si="39"/>
        <v>31</v>
      </c>
      <c r="AB50" s="26">
        <f t="shared" si="39"/>
        <v>2207.3380000000002</v>
      </c>
      <c r="AC50" s="55">
        <f t="shared" si="39"/>
        <v>59</v>
      </c>
      <c r="AD50" s="47">
        <f t="shared" si="39"/>
        <v>31.931999999999999</v>
      </c>
      <c r="AE50" s="54">
        <f t="shared" si="39"/>
        <v>3972</v>
      </c>
      <c r="AF50" s="26">
        <f t="shared" si="39"/>
        <v>765.41300000000001</v>
      </c>
      <c r="AG50" s="55">
        <f t="shared" si="39"/>
        <v>108</v>
      </c>
      <c r="AH50" s="47">
        <f t="shared" si="39"/>
        <v>2204.4700000000003</v>
      </c>
      <c r="AI50" s="54">
        <f t="shared" si="39"/>
        <v>19</v>
      </c>
      <c r="AJ50" s="26">
        <f t="shared" si="39"/>
        <v>309.60100000000006</v>
      </c>
      <c r="AK50" s="23">
        <f t="shared" si="39"/>
        <v>41</v>
      </c>
      <c r="AL50" s="22">
        <f t="shared" si="39"/>
        <v>130.489</v>
      </c>
      <c r="AM50" s="158">
        <f t="shared" si="39"/>
        <v>6584</v>
      </c>
      <c r="AN50" s="22">
        <f t="shared" si="39"/>
        <v>1273.8219999999997</v>
      </c>
      <c r="AO50" s="113">
        <f t="shared" si="39"/>
        <v>26</v>
      </c>
      <c r="AP50" s="26">
        <f t="shared" si="39"/>
        <v>769.10100000000011</v>
      </c>
      <c r="AQ50" s="23">
        <f t="shared" si="39"/>
        <v>67</v>
      </c>
      <c r="AR50" s="24">
        <f t="shared" si="39"/>
        <v>382.18300000000005</v>
      </c>
      <c r="AS50" s="23">
        <f t="shared" si="39"/>
        <v>73</v>
      </c>
      <c r="AT50" s="26">
        <f t="shared" si="39"/>
        <v>1214.8499999999999</v>
      </c>
      <c r="AU50" s="23">
        <f t="shared" si="39"/>
        <v>6219</v>
      </c>
      <c r="AV50" s="174">
        <f t="shared" si="39"/>
        <v>1236.211</v>
      </c>
      <c r="AW50" s="113">
        <f t="shared" si="39"/>
        <v>15605</v>
      </c>
      <c r="AX50" s="26">
        <f t="shared" si="39"/>
        <v>15322.44</v>
      </c>
      <c r="AY50" s="159">
        <f t="shared" si="39"/>
        <v>0</v>
      </c>
      <c r="AZ50" s="166">
        <f t="shared" si="39"/>
        <v>365.43199999999996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0.12055494340378647</v>
      </c>
      <c r="E51" s="124">
        <f t="shared" ref="E51" si="40">E50/SUM(E24:E35)-1</f>
        <v>-0.39373317299618416</v>
      </c>
      <c r="F51" s="141">
        <f>F50/SUM(F24:F35)-1</f>
        <v>-1.0319648879255077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0.4509803921568627</v>
      </c>
      <c r="J51" s="125">
        <f t="shared" si="41"/>
        <v>-0.51336843695877066</v>
      </c>
      <c r="K51" s="126">
        <f t="shared" si="41"/>
        <v>0.63636363636363646</v>
      </c>
      <c r="L51" s="125">
        <f t="shared" si="41"/>
        <v>1.3060021295334741</v>
      </c>
      <c r="M51" s="126">
        <f t="shared" si="41"/>
        <v>-0.73972602739726034</v>
      </c>
      <c r="N51" s="125">
        <f t="shared" si="41"/>
        <v>-0.78505260447585057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-0.11764705882352944</v>
      </c>
      <c r="R51" s="125">
        <f t="shared" si="41"/>
        <v>-0.59084870080572083</v>
      </c>
      <c r="S51" s="126">
        <f t="shared" si="41"/>
        <v>-0.43243243243243246</v>
      </c>
      <c r="T51" s="125">
        <f t="shared" si="41"/>
        <v>0.66156330637145611</v>
      </c>
      <c r="U51" s="126">
        <f t="shared" si="41"/>
        <v>0.10323791647114033</v>
      </c>
      <c r="V51" s="125">
        <f t="shared" si="41"/>
        <v>-0.19811269227708195</v>
      </c>
      <c r="W51" s="126">
        <f t="shared" si="41"/>
        <v>2</v>
      </c>
      <c r="X51" s="125">
        <f t="shared" si="41"/>
        <v>0.66807738814993978</v>
      </c>
      <c r="Y51" s="126">
        <f t="shared" si="41"/>
        <v>-0.5314183123877918</v>
      </c>
      <c r="Z51" s="125">
        <f t="shared" si="41"/>
        <v>-0.51126741782785512</v>
      </c>
      <c r="AA51" s="126">
        <f t="shared" si="41"/>
        <v>-0.55072463768115942</v>
      </c>
      <c r="AB51" s="125">
        <f t="shared" si="41"/>
        <v>-0.53817931590288226</v>
      </c>
      <c r="AC51" s="126">
        <f t="shared" si="41"/>
        <v>-0.5390625</v>
      </c>
      <c r="AD51" s="125">
        <f t="shared" si="41"/>
        <v>-0.64951870836031578</v>
      </c>
      <c r="AE51" s="126">
        <f t="shared" si="41"/>
        <v>-2.1192705766387432E-2</v>
      </c>
      <c r="AF51" s="125">
        <f t="shared" si="41"/>
        <v>-0.56916757993257883</v>
      </c>
      <c r="AG51" s="126">
        <f t="shared" si="41"/>
        <v>-0.68421052631578949</v>
      </c>
      <c r="AH51" s="125">
        <f t="shared" si="41"/>
        <v>-0.64367335822023364</v>
      </c>
      <c r="AI51" s="126">
        <f t="shared" si="41"/>
        <v>-0.8515625</v>
      </c>
      <c r="AJ51" s="125">
        <f t="shared" si="41"/>
        <v>-0.76250179312101241</v>
      </c>
      <c r="AK51" s="126">
        <f t="shared" si="41"/>
        <v>-0.92518248175182483</v>
      </c>
      <c r="AL51" s="125">
        <f t="shared" si="41"/>
        <v>-0.363148313542902</v>
      </c>
      <c r="AM51" s="126">
        <f t="shared" si="41"/>
        <v>1.1932045303131247</v>
      </c>
      <c r="AN51" s="125">
        <f t="shared" si="41"/>
        <v>-0.44044521131635883</v>
      </c>
      <c r="AO51" s="128">
        <f t="shared" ref="AO51:AZ51" si="42">AO50/SUM(AO24:AO33)-1</f>
        <v>-0.8404907975460123</v>
      </c>
      <c r="AP51" s="124">
        <f t="shared" si="42"/>
        <v>0.80770559657027641</v>
      </c>
      <c r="AQ51" s="127">
        <f t="shared" si="42"/>
        <v>0.21818181818181825</v>
      </c>
      <c r="AR51" s="178">
        <f t="shared" si="42"/>
        <v>-4.6471012377466425E-2</v>
      </c>
      <c r="AS51" s="127">
        <f t="shared" si="42"/>
        <v>-0.15116279069767447</v>
      </c>
      <c r="AT51" s="124">
        <f t="shared" si="42"/>
        <v>0.54706918354326395</v>
      </c>
      <c r="AU51" s="127">
        <f t="shared" si="42"/>
        <v>1.7506544502617905E-2</v>
      </c>
      <c r="AV51" s="179">
        <f t="shared" si="42"/>
        <v>0.32226393702134959</v>
      </c>
      <c r="AW51" s="128">
        <f t="shared" si="42"/>
        <v>0.78956422018348627</v>
      </c>
      <c r="AX51" s="124">
        <f t="shared" si="42"/>
        <v>3.3924879909720262E-2</v>
      </c>
      <c r="AY51" s="127" t="e">
        <f>AY50/SUM(AY24:AY33)-1</f>
        <v>#DIV/0!</v>
      </c>
      <c r="AZ51" s="141">
        <f t="shared" si="42"/>
        <v>0.27624828434026094</v>
      </c>
    </row>
    <row r="52" spans="2:52" x14ac:dyDescent="0.15">
      <c r="B52" s="144" t="s">
        <v>76</v>
      </c>
      <c r="C52" s="40" t="s">
        <v>1</v>
      </c>
      <c r="D52" s="12">
        <f>G52+I52+K52+M52+O52+Q52+S52+U52+W52+Y52+AK52+AU52+AA52+AC52+AE52+AG52+AI52+AM52+AO52+AQ52+AS52</f>
        <v>1127</v>
      </c>
      <c r="E52" s="38">
        <f>H52+J52+L52+N52+P52+R52+T52+V52+X52+Z52+AL52+AV52+AB52+AD52+AF52+AH52+AJ52+AN52+AP52+AR52+AT52</f>
        <v>1411.511</v>
      </c>
      <c r="F52" s="145">
        <f>+E52/SUM(E38)*100-100</f>
        <v>2.846078181354514</v>
      </c>
      <c r="G52" s="131">
        <v>2</v>
      </c>
      <c r="H52" s="10">
        <v>83.430999999999997</v>
      </c>
      <c r="I52" s="11">
        <v>7</v>
      </c>
      <c r="J52" s="10">
        <v>192.84299999999999</v>
      </c>
      <c r="K52" s="11">
        <v>3</v>
      </c>
      <c r="L52" s="10">
        <v>44.83</v>
      </c>
      <c r="M52" s="16">
        <v>3</v>
      </c>
      <c r="N52" s="17">
        <v>71.222999999999999</v>
      </c>
      <c r="O52" s="16"/>
      <c r="P52" s="17"/>
      <c r="Q52" s="11">
        <v>2</v>
      </c>
      <c r="R52" s="10">
        <v>13.632999999999999</v>
      </c>
      <c r="S52" s="11">
        <v>6</v>
      </c>
      <c r="T52" s="10">
        <v>256.90800000000002</v>
      </c>
      <c r="U52" s="11">
        <v>191</v>
      </c>
      <c r="V52" s="10">
        <v>23.048999999999999</v>
      </c>
      <c r="W52" s="11"/>
      <c r="X52" s="10"/>
      <c r="Y52" s="11">
        <v>5</v>
      </c>
      <c r="Z52" s="10">
        <v>26.486999999999998</v>
      </c>
      <c r="AA52" s="11">
        <v>2</v>
      </c>
      <c r="AB52" s="10">
        <v>260.64</v>
      </c>
      <c r="AC52" s="11">
        <v>2</v>
      </c>
      <c r="AD52" s="10">
        <v>2.8460000000000001</v>
      </c>
      <c r="AE52" s="11">
        <v>352</v>
      </c>
      <c r="AF52" s="10">
        <v>32.972000000000001</v>
      </c>
      <c r="AG52" s="11">
        <v>13</v>
      </c>
      <c r="AH52" s="10">
        <v>210.721</v>
      </c>
      <c r="AI52" s="11"/>
      <c r="AJ52" s="10"/>
      <c r="AK52" s="11"/>
      <c r="AL52" s="10"/>
      <c r="AM52" s="11">
        <v>472</v>
      </c>
      <c r="AN52" s="10">
        <v>45.561</v>
      </c>
      <c r="AO52" s="109"/>
      <c r="AP52" s="10"/>
      <c r="AQ52" s="11">
        <v>1</v>
      </c>
      <c r="AR52" s="32">
        <v>58.173000000000002</v>
      </c>
      <c r="AS52" s="27">
        <v>4</v>
      </c>
      <c r="AT52" s="10">
        <v>24.526</v>
      </c>
      <c r="AU52" s="11">
        <v>62</v>
      </c>
      <c r="AV52" s="170">
        <v>63.667999999999999</v>
      </c>
      <c r="AW52" s="109">
        <v>1396</v>
      </c>
      <c r="AX52" s="10">
        <v>1224.896</v>
      </c>
      <c r="AY52" s="27"/>
      <c r="AZ52" s="132">
        <v>31.995999999999999</v>
      </c>
    </row>
    <row r="53" spans="2:52" x14ac:dyDescent="0.15">
      <c r="B53" s="144"/>
      <c r="C53" s="40" t="s">
        <v>2</v>
      </c>
      <c r="D53" s="12">
        <f>G53+I53+K53+M53+O53+Q53+S53+U53+W53+Y53+AK53+AU53+AA53+AC53+AE53+AG53+AI53+AM53+AO53+AQ53+AS53</f>
        <v>0</v>
      </c>
      <c r="E53" s="38">
        <f>H53+J53+L53+N53+P53+R53+T53+V53+X53+Z53+AL53+AV53+AB53+AD53+AF53+AH53+AJ53+AN53+AP53+AR53+AT53</f>
        <v>0</v>
      </c>
      <c r="F53" s="146">
        <f>+E53/SUM(E39)*100-100</f>
        <v>-100</v>
      </c>
      <c r="G53" s="131"/>
      <c r="H53" s="10"/>
      <c r="I53" s="11"/>
      <c r="J53" s="10"/>
      <c r="K53" s="11"/>
      <c r="L53" s="10"/>
      <c r="M53" s="16"/>
      <c r="N53" s="17"/>
      <c r="O53" s="16"/>
      <c r="P53" s="17"/>
      <c r="Q53" s="11"/>
      <c r="R53" s="10"/>
      <c r="S53" s="11"/>
      <c r="T53" s="35"/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11"/>
      <c r="AJ53" s="10"/>
      <c r="AK53" s="11"/>
      <c r="AL53" s="10"/>
      <c r="AM53" s="155"/>
      <c r="AN53" s="10"/>
      <c r="AO53" s="109"/>
      <c r="AP53" s="10"/>
      <c r="AQ53" s="11"/>
      <c r="AR53" s="32"/>
      <c r="AS53" s="27"/>
      <c r="AT53" s="10"/>
      <c r="AU53" s="11"/>
      <c r="AV53" s="170"/>
      <c r="AW53" s="109"/>
      <c r="AX53" s="10"/>
      <c r="AY53" s="27"/>
      <c r="AZ53" s="132"/>
    </row>
    <row r="54" spans="2:52" x14ac:dyDescent="0.15">
      <c r="B54" s="144"/>
      <c r="C54" s="40" t="s">
        <v>3</v>
      </c>
      <c r="D54" s="12">
        <f t="shared" ref="D54:D62" si="43">G54+I54+K54+M54+O54+Q54+S54+U54+W54+Y54+AK54+AU54+AA54+AC54+AE54+AG54+AI54+AM54+AO54+AQ54+AS54</f>
        <v>0</v>
      </c>
      <c r="E54" s="38">
        <f t="shared" ref="E54:E62" si="44">H54+J54+L54+N54+P54+R54+T54+V54+X54+Z54+AL54+AV54+AB54+AD54+AF54+AH54+AJ54+AN54+AP54+AR54+AT54</f>
        <v>0</v>
      </c>
      <c r="F54" s="147">
        <f t="shared" ref="F54:F55" si="45">+E54/SUM(E40)*100-100</f>
        <v>-100</v>
      </c>
      <c r="G54" s="131"/>
      <c r="H54" s="10"/>
      <c r="I54" s="11"/>
      <c r="J54" s="10"/>
      <c r="K54" s="11"/>
      <c r="L54" s="10"/>
      <c r="M54" s="18"/>
      <c r="N54" s="19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50"/>
      <c r="Z54" s="51"/>
      <c r="AA54" s="11"/>
      <c r="AB54" s="10"/>
      <c r="AC54" s="11"/>
      <c r="AD54" s="10"/>
      <c r="AE54" s="50"/>
      <c r="AF54" s="51"/>
      <c r="AG54" s="11"/>
      <c r="AH54" s="10"/>
      <c r="AI54" s="50"/>
      <c r="AJ54" s="51"/>
      <c r="AK54" s="50"/>
      <c r="AL54" s="51"/>
      <c r="AM54" s="156"/>
      <c r="AN54" s="51"/>
      <c r="AO54" s="109"/>
      <c r="AP54" s="10"/>
      <c r="AQ54" s="11"/>
      <c r="AR54" s="32"/>
      <c r="AS54" s="27"/>
      <c r="AT54" s="10"/>
      <c r="AU54" s="11"/>
      <c r="AV54" s="170"/>
      <c r="AW54" s="109"/>
      <c r="AX54" s="10"/>
      <c r="AY54" s="27"/>
      <c r="AZ54" s="132"/>
    </row>
    <row r="55" spans="2:52" x14ac:dyDescent="0.15">
      <c r="B55" s="144"/>
      <c r="C55" s="3" t="s">
        <v>4</v>
      </c>
      <c r="D55" s="15">
        <f t="shared" si="43"/>
        <v>0</v>
      </c>
      <c r="E55" s="46">
        <f t="shared" si="44"/>
        <v>0</v>
      </c>
      <c r="F55" s="148">
        <f t="shared" si="45"/>
        <v>-100</v>
      </c>
      <c r="G55" s="133"/>
      <c r="H55" s="13"/>
      <c r="I55" s="14"/>
      <c r="J55" s="13"/>
      <c r="K55" s="14"/>
      <c r="L55" s="49"/>
      <c r="M55" s="16"/>
      <c r="N55" s="17"/>
      <c r="O55" s="14"/>
      <c r="P55" s="13"/>
      <c r="Q55" s="14"/>
      <c r="R55" s="13"/>
      <c r="S55" s="14"/>
      <c r="T55" s="13"/>
      <c r="U55" s="14"/>
      <c r="V55" s="13"/>
      <c r="W55" s="14"/>
      <c r="X55" s="13"/>
      <c r="Y55" s="11"/>
      <c r="Z55" s="10"/>
      <c r="AA55" s="14"/>
      <c r="AB55" s="13"/>
      <c r="AC55" s="14"/>
      <c r="AD55" s="13"/>
      <c r="AE55" s="11"/>
      <c r="AF55" s="10"/>
      <c r="AG55" s="14"/>
      <c r="AH55" s="13"/>
      <c r="AI55" s="11"/>
      <c r="AJ55" s="10"/>
      <c r="AK55" s="11"/>
      <c r="AL55" s="10"/>
      <c r="AM55" s="155"/>
      <c r="AN55" s="10"/>
      <c r="AO55" s="110"/>
      <c r="AP55" s="13"/>
      <c r="AQ55" s="43"/>
      <c r="AR55" s="33"/>
      <c r="AS55" s="28"/>
      <c r="AT55" s="13"/>
      <c r="AU55" s="43"/>
      <c r="AV55" s="171"/>
      <c r="AW55" s="110"/>
      <c r="AX55" s="13"/>
      <c r="AY55" s="28"/>
      <c r="AZ55" s="134"/>
    </row>
    <row r="56" spans="2:52" x14ac:dyDescent="0.15">
      <c r="B56" s="144"/>
      <c r="C56" s="40" t="s">
        <v>5</v>
      </c>
      <c r="D56" s="12">
        <f t="shared" si="43"/>
        <v>0</v>
      </c>
      <c r="E56" s="45">
        <f t="shared" si="44"/>
        <v>0</v>
      </c>
      <c r="F56" s="146">
        <f t="shared" ref="F56" si="46">+E56/SUM(E42)*100-100</f>
        <v>-100</v>
      </c>
      <c r="G56" s="131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5"/>
      <c r="AN56" s="10"/>
      <c r="AO56" s="109"/>
      <c r="AP56" s="10"/>
      <c r="AQ56" s="11"/>
      <c r="AR56" s="32"/>
      <c r="AS56" s="28"/>
      <c r="AT56" s="10"/>
      <c r="AU56" s="11"/>
      <c r="AV56" s="170"/>
      <c r="AW56" s="109"/>
      <c r="AX56" s="10"/>
      <c r="AY56" s="27"/>
      <c r="AZ56" s="132"/>
    </row>
    <row r="57" spans="2:52" x14ac:dyDescent="0.15">
      <c r="B57" s="144"/>
      <c r="C57" s="40" t="s">
        <v>6</v>
      </c>
      <c r="D57" s="9">
        <f t="shared" si="43"/>
        <v>0</v>
      </c>
      <c r="E57" s="44">
        <f t="shared" si="44"/>
        <v>0</v>
      </c>
      <c r="F57" s="147">
        <f t="shared" ref="F57:F61" si="47">+E57/SUM(E43)*100-100</f>
        <v>-100</v>
      </c>
      <c r="G57" s="131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5"/>
      <c r="AN57" s="10"/>
      <c r="AO57" s="109"/>
      <c r="AP57" s="10"/>
      <c r="AQ57" s="11"/>
      <c r="AR57" s="32"/>
      <c r="AS57" s="27"/>
      <c r="AT57" s="10"/>
      <c r="AU57" s="11"/>
      <c r="AV57" s="208"/>
      <c r="AW57" s="109"/>
      <c r="AX57" s="10"/>
      <c r="AY57" s="27"/>
      <c r="AZ57" s="132"/>
    </row>
    <row r="58" spans="2:52" x14ac:dyDescent="0.15">
      <c r="B58" s="144"/>
      <c r="C58" s="3" t="s">
        <v>7</v>
      </c>
      <c r="D58" s="12">
        <f t="shared" si="43"/>
        <v>0</v>
      </c>
      <c r="E58" s="38">
        <f t="shared" si="44"/>
        <v>0</v>
      </c>
      <c r="F58" s="148">
        <f t="shared" si="47"/>
        <v>-100</v>
      </c>
      <c r="G58" s="133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7"/>
      <c r="AN58" s="13"/>
      <c r="AO58" s="110"/>
      <c r="AP58" s="13"/>
      <c r="AQ58" s="14"/>
      <c r="AR58" s="33"/>
      <c r="AS58" s="28"/>
      <c r="AT58" s="13"/>
      <c r="AU58" s="14"/>
      <c r="AV58" s="171"/>
      <c r="AW58" s="110"/>
      <c r="AX58" s="13"/>
      <c r="AY58" s="28"/>
      <c r="AZ58" s="134"/>
    </row>
    <row r="59" spans="2:52" x14ac:dyDescent="0.15">
      <c r="B59" s="144"/>
      <c r="C59" s="40" t="s">
        <v>8</v>
      </c>
      <c r="D59" s="12">
        <f t="shared" si="43"/>
        <v>0</v>
      </c>
      <c r="E59" s="38">
        <f t="shared" si="44"/>
        <v>0</v>
      </c>
      <c r="F59" s="146">
        <f t="shared" si="47"/>
        <v>-100</v>
      </c>
      <c r="G59" s="131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5"/>
      <c r="AN59" s="10"/>
      <c r="AO59" s="109"/>
      <c r="AP59" s="10"/>
      <c r="AQ59" s="11"/>
      <c r="AR59" s="32"/>
      <c r="AS59" s="27"/>
      <c r="AT59" s="10"/>
      <c r="AU59" s="11"/>
      <c r="AV59" s="170"/>
      <c r="AW59" s="109"/>
      <c r="AX59" s="10"/>
      <c r="AY59" s="27"/>
      <c r="AZ59" s="132"/>
    </row>
    <row r="60" spans="2:52" x14ac:dyDescent="0.15">
      <c r="B60" s="144"/>
      <c r="C60" s="40" t="s">
        <v>9</v>
      </c>
      <c r="D60" s="9">
        <f t="shared" si="43"/>
        <v>0</v>
      </c>
      <c r="E60" s="44">
        <f t="shared" si="44"/>
        <v>0</v>
      </c>
      <c r="F60" s="147">
        <f t="shared" si="47"/>
        <v>-100</v>
      </c>
      <c r="G60" s="131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5"/>
      <c r="AN60" s="10"/>
      <c r="AO60" s="109"/>
      <c r="AP60" s="10"/>
      <c r="AQ60" s="11"/>
      <c r="AR60" s="32"/>
      <c r="AS60" s="27"/>
      <c r="AT60" s="10"/>
      <c r="AU60" s="11"/>
      <c r="AV60" s="208"/>
      <c r="AW60" s="109"/>
      <c r="AX60" s="10"/>
      <c r="AY60" s="27"/>
      <c r="AZ60" s="132"/>
    </row>
    <row r="61" spans="2:52" x14ac:dyDescent="0.15">
      <c r="B61" s="144"/>
      <c r="C61" s="3" t="s">
        <v>10</v>
      </c>
      <c r="D61" s="12">
        <f t="shared" si="43"/>
        <v>0</v>
      </c>
      <c r="E61" s="38">
        <f t="shared" si="44"/>
        <v>0</v>
      </c>
      <c r="F61" s="148">
        <f t="shared" si="47"/>
        <v>-100</v>
      </c>
      <c r="G61" s="133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7"/>
      <c r="AN61" s="13"/>
      <c r="AO61" s="110"/>
      <c r="AP61" s="13"/>
      <c r="AQ61" s="14"/>
      <c r="AR61" s="33"/>
      <c r="AS61" s="28"/>
      <c r="AT61" s="13"/>
      <c r="AU61" s="14"/>
      <c r="AV61" s="170"/>
      <c r="AW61" s="110"/>
      <c r="AX61" s="13"/>
      <c r="AY61" s="28"/>
      <c r="AZ61" s="134"/>
    </row>
    <row r="62" spans="2:52" x14ac:dyDescent="0.15">
      <c r="B62" s="144"/>
      <c r="C62" s="40" t="s">
        <v>11</v>
      </c>
      <c r="D62" s="12">
        <f t="shared" si="43"/>
        <v>0</v>
      </c>
      <c r="E62" s="38">
        <f t="shared" si="44"/>
        <v>0</v>
      </c>
      <c r="F62" s="146">
        <f>+E62/SUM(E48)*100-100</f>
        <v>-100</v>
      </c>
      <c r="G62" s="131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5"/>
      <c r="AN62" s="10"/>
      <c r="AO62" s="109"/>
      <c r="AP62" s="10"/>
      <c r="AQ62" s="11"/>
      <c r="AR62" s="32"/>
      <c r="AS62" s="27"/>
      <c r="AT62" s="10"/>
      <c r="AU62" s="11"/>
      <c r="AV62" s="170"/>
      <c r="AW62" s="109"/>
      <c r="AX62" s="10"/>
      <c r="AY62" s="27"/>
      <c r="AZ62" s="132"/>
    </row>
    <row r="63" spans="2:52" x14ac:dyDescent="0.15">
      <c r="B63" s="144"/>
      <c r="C63" s="40" t="s">
        <v>12</v>
      </c>
      <c r="D63" s="12">
        <f>G63+I63+K63+M63+O63+Q63+S63+U63+W63+Y63+AK63+AU63+AA63+AC63+AE63+AG63+AI63+AM63+AO63+AQ63+AS63</f>
        <v>0</v>
      </c>
      <c r="E63" s="38">
        <f>H63+J63+L63+N63+P63+R63+T63+V63+X63+Z63+AL63+AV63+AB63+AD63+AF63+AH63+AJ63+AN63+AP63+AR63+AT63</f>
        <v>0</v>
      </c>
      <c r="F63" s="146">
        <f>+E63/SUM(E49)*100-100</f>
        <v>-100</v>
      </c>
      <c r="G63" s="131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5"/>
      <c r="AN63" s="10"/>
      <c r="AO63" s="109"/>
      <c r="AP63" s="10"/>
      <c r="AQ63" s="11"/>
      <c r="AR63" s="32"/>
      <c r="AS63" s="27"/>
      <c r="AT63" s="10"/>
      <c r="AU63" s="11"/>
      <c r="AV63" s="170"/>
      <c r="AW63" s="109"/>
      <c r="AX63" s="10"/>
      <c r="AY63" s="161"/>
      <c r="AZ63" s="165"/>
    </row>
    <row r="64" spans="2:52" x14ac:dyDescent="0.15">
      <c r="B64" s="151" t="s">
        <v>76</v>
      </c>
      <c r="C64" s="36" t="s">
        <v>15</v>
      </c>
      <c r="D64" s="52">
        <f>SUM(D52:D63)</f>
        <v>1127</v>
      </c>
      <c r="E64" s="56">
        <f>SUM(E52:E63)</f>
        <v>1411.511</v>
      </c>
      <c r="F64" s="152">
        <f>+E64/SUM(E50)*100-100</f>
        <v>-91.672184575755239</v>
      </c>
      <c r="G64" s="139">
        <f>SUM(G52:G63)</f>
        <v>2</v>
      </c>
      <c r="H64" s="26">
        <f t="shared" ref="H64:L64" si="48">SUM(H52:H63)</f>
        <v>83.430999999999997</v>
      </c>
      <c r="I64" s="53">
        <f t="shared" si="48"/>
        <v>7</v>
      </c>
      <c r="J64" s="24">
        <f t="shared" si="48"/>
        <v>192.84299999999999</v>
      </c>
      <c r="K64" s="54">
        <f t="shared" si="48"/>
        <v>3</v>
      </c>
      <c r="L64" s="26">
        <f t="shared" si="48"/>
        <v>44.83</v>
      </c>
      <c r="M64" s="53">
        <f>SUM(M52:M63)</f>
        <v>3</v>
      </c>
      <c r="N64" s="24">
        <f t="shared" ref="N64:AZ64" si="49">SUM(N52:N63)</f>
        <v>71.222999999999999</v>
      </c>
      <c r="O64" s="54">
        <f t="shared" si="49"/>
        <v>0</v>
      </c>
      <c r="P64" s="26">
        <f t="shared" si="49"/>
        <v>0</v>
      </c>
      <c r="Q64" s="55">
        <f t="shared" si="49"/>
        <v>2</v>
      </c>
      <c r="R64" s="47">
        <f t="shared" si="49"/>
        <v>13.632999999999999</v>
      </c>
      <c r="S64" s="54">
        <f t="shared" si="49"/>
        <v>6</v>
      </c>
      <c r="T64" s="26">
        <f t="shared" si="49"/>
        <v>256.90800000000002</v>
      </c>
      <c r="U64" s="55">
        <f t="shared" si="49"/>
        <v>191</v>
      </c>
      <c r="V64" s="47">
        <f t="shared" si="49"/>
        <v>23.048999999999999</v>
      </c>
      <c r="W64" s="55">
        <f t="shared" si="49"/>
        <v>0</v>
      </c>
      <c r="X64" s="47">
        <f t="shared" si="49"/>
        <v>0</v>
      </c>
      <c r="Y64" s="54">
        <f t="shared" si="49"/>
        <v>5</v>
      </c>
      <c r="Z64" s="26">
        <f t="shared" si="49"/>
        <v>26.486999999999998</v>
      </c>
      <c r="AA64" s="23">
        <f t="shared" si="49"/>
        <v>2</v>
      </c>
      <c r="AB64" s="26">
        <f t="shared" si="49"/>
        <v>260.64</v>
      </c>
      <c r="AC64" s="55">
        <f t="shared" si="49"/>
        <v>2</v>
      </c>
      <c r="AD64" s="47">
        <f t="shared" si="49"/>
        <v>2.8460000000000001</v>
      </c>
      <c r="AE64" s="54">
        <f t="shared" si="49"/>
        <v>352</v>
      </c>
      <c r="AF64" s="26">
        <f t="shared" si="49"/>
        <v>32.972000000000001</v>
      </c>
      <c r="AG64" s="55">
        <f t="shared" si="49"/>
        <v>13</v>
      </c>
      <c r="AH64" s="47">
        <f t="shared" si="49"/>
        <v>210.721</v>
      </c>
      <c r="AI64" s="54">
        <f t="shared" si="49"/>
        <v>0</v>
      </c>
      <c r="AJ64" s="26">
        <f t="shared" si="49"/>
        <v>0</v>
      </c>
      <c r="AK64" s="23">
        <f t="shared" si="49"/>
        <v>0</v>
      </c>
      <c r="AL64" s="22">
        <f t="shared" si="49"/>
        <v>0</v>
      </c>
      <c r="AM64" s="158">
        <f t="shared" si="49"/>
        <v>472</v>
      </c>
      <c r="AN64" s="22">
        <f t="shared" si="49"/>
        <v>45.561</v>
      </c>
      <c r="AO64" s="113">
        <f t="shared" si="49"/>
        <v>0</v>
      </c>
      <c r="AP64" s="26">
        <f t="shared" si="49"/>
        <v>0</v>
      </c>
      <c r="AQ64" s="23">
        <f t="shared" si="49"/>
        <v>1</v>
      </c>
      <c r="AR64" s="24">
        <f t="shared" si="49"/>
        <v>58.173000000000002</v>
      </c>
      <c r="AS64" s="23">
        <f t="shared" si="49"/>
        <v>4</v>
      </c>
      <c r="AT64" s="26">
        <f t="shared" si="49"/>
        <v>24.526</v>
      </c>
      <c r="AU64" s="23">
        <f t="shared" si="49"/>
        <v>62</v>
      </c>
      <c r="AV64" s="174">
        <f t="shared" si="49"/>
        <v>63.667999999999999</v>
      </c>
      <c r="AW64" s="113">
        <f t="shared" si="49"/>
        <v>1396</v>
      </c>
      <c r="AX64" s="26">
        <f t="shared" si="49"/>
        <v>1224.896</v>
      </c>
      <c r="AY64" s="159">
        <f t="shared" si="49"/>
        <v>0</v>
      </c>
      <c r="AZ64" s="166">
        <f t="shared" si="49"/>
        <v>31.995999999999999</v>
      </c>
    </row>
    <row r="65" spans="2:52" s="121" customFormat="1" ht="15" thickBot="1" x14ac:dyDescent="0.2">
      <c r="B65" s="153" t="s">
        <v>20</v>
      </c>
      <c r="C65" s="122"/>
      <c r="D65" s="123">
        <f>D64/SUM(D38:D49)-1</f>
        <v>-0.9496267822822152</v>
      </c>
      <c r="E65" s="124">
        <f t="shared" ref="E65" si="50">E64/SUM(E38:E49)-1</f>
        <v>-0.91672184575755244</v>
      </c>
      <c r="F65" s="141">
        <f>F64/SUM(F38:F49)-1</f>
        <v>-0.22428544016689744</v>
      </c>
      <c r="G65" s="140">
        <f t="shared" ref="G65:AN65" si="51">G64/SUM(G38:G49)-1</f>
        <v>-0.7142857142857143</v>
      </c>
      <c r="H65" s="125">
        <f t="shared" si="51"/>
        <v>-0.86765429043689579</v>
      </c>
      <c r="I65" s="126">
        <f t="shared" si="51"/>
        <v>-0.90540540540540537</v>
      </c>
      <c r="J65" s="125">
        <f t="shared" si="51"/>
        <v>-0.69291586847372777</v>
      </c>
      <c r="K65" s="126">
        <f t="shared" si="51"/>
        <v>-0.83333333333333337</v>
      </c>
      <c r="L65" s="125">
        <f t="shared" si="51"/>
        <v>-0.87222423321713904</v>
      </c>
      <c r="M65" s="126">
        <f t="shared" si="51"/>
        <v>-0.84210526315789469</v>
      </c>
      <c r="N65" s="125">
        <f t="shared" si="51"/>
        <v>-0.76301105036718098</v>
      </c>
      <c r="O65" s="126">
        <f t="shared" si="51"/>
        <v>-1</v>
      </c>
      <c r="P65" s="125">
        <f t="shared" si="51"/>
        <v>-1</v>
      </c>
      <c r="Q65" s="126">
        <f t="shared" si="51"/>
        <v>-0.8666666666666667</v>
      </c>
      <c r="R65" s="125">
        <f t="shared" si="51"/>
        <v>-0.94899928921476939</v>
      </c>
      <c r="S65" s="126">
        <f t="shared" si="51"/>
        <v>-0.90476190476190477</v>
      </c>
      <c r="T65" s="125">
        <f t="shared" si="51"/>
        <v>-0.92539731444502871</v>
      </c>
      <c r="U65" s="126">
        <f t="shared" si="51"/>
        <v>-0.95937898766482343</v>
      </c>
      <c r="V65" s="125">
        <f t="shared" si="51"/>
        <v>-0.95514493388212629</v>
      </c>
      <c r="W65" s="126">
        <f t="shared" si="51"/>
        <v>-1</v>
      </c>
      <c r="X65" s="125">
        <f t="shared" si="51"/>
        <v>-1</v>
      </c>
      <c r="Y65" s="126">
        <f t="shared" si="51"/>
        <v>-0.98084291187739459</v>
      </c>
      <c r="Z65" s="125">
        <f t="shared" si="51"/>
        <v>-0.63867403314917126</v>
      </c>
      <c r="AA65" s="126">
        <f t="shared" si="51"/>
        <v>-0.93548387096774199</v>
      </c>
      <c r="AB65" s="125">
        <f t="shared" si="51"/>
        <v>-0.88192111946607188</v>
      </c>
      <c r="AC65" s="126">
        <f t="shared" si="51"/>
        <v>-0.96610169491525422</v>
      </c>
      <c r="AD65" s="125">
        <f t="shared" si="51"/>
        <v>-0.91087310534886634</v>
      </c>
      <c r="AE65" s="126">
        <f t="shared" si="51"/>
        <v>-0.91137965760322259</v>
      </c>
      <c r="AF65" s="125">
        <f t="shared" si="51"/>
        <v>-0.95692260256880923</v>
      </c>
      <c r="AG65" s="126">
        <f t="shared" si="51"/>
        <v>-0.87962962962962965</v>
      </c>
      <c r="AH65" s="125">
        <f t="shared" si="51"/>
        <v>-0.90441194482120424</v>
      </c>
      <c r="AI65" s="126">
        <f t="shared" si="51"/>
        <v>-1</v>
      </c>
      <c r="AJ65" s="125">
        <f t="shared" si="51"/>
        <v>-1</v>
      </c>
      <c r="AK65" s="126">
        <f t="shared" si="51"/>
        <v>-1</v>
      </c>
      <c r="AL65" s="125">
        <f t="shared" si="51"/>
        <v>-1</v>
      </c>
      <c r="AM65" s="126">
        <f t="shared" si="51"/>
        <v>-0.92831105710814099</v>
      </c>
      <c r="AN65" s="125">
        <f t="shared" si="51"/>
        <v>-0.96423283629894918</v>
      </c>
      <c r="AO65" s="128">
        <f t="shared" ref="AO65:AX65" si="52">AO64/SUM(AO38:AO47)-1</f>
        <v>-1</v>
      </c>
      <c r="AP65" s="124">
        <f t="shared" si="52"/>
        <v>-1</v>
      </c>
      <c r="AQ65" s="127">
        <f t="shared" si="52"/>
        <v>-0.9821428571428571</v>
      </c>
      <c r="AR65" s="178">
        <f t="shared" si="52"/>
        <v>-0.81222340937188309</v>
      </c>
      <c r="AS65" s="127">
        <f t="shared" si="52"/>
        <v>-0.93939393939393945</v>
      </c>
      <c r="AT65" s="124">
        <f t="shared" si="52"/>
        <v>-0.97274258939843872</v>
      </c>
      <c r="AU65" s="127">
        <f t="shared" si="52"/>
        <v>-0.98896797153024907</v>
      </c>
      <c r="AV65" s="179">
        <f t="shared" si="52"/>
        <v>-0.94152982329825496</v>
      </c>
      <c r="AW65" s="128">
        <f t="shared" si="52"/>
        <v>-0.88991404463370394</v>
      </c>
      <c r="AX65" s="124">
        <f t="shared" si="52"/>
        <v>-0.9023749761595391</v>
      </c>
      <c r="AY65" s="127" t="e">
        <f>AY64/SUM(AY38:AY47)-1</f>
        <v>#DIV/0!</v>
      </c>
      <c r="AZ65" s="141">
        <f t="shared" ref="AZ65" si="53">AZ64/SUM(AZ38:AZ47)-1</f>
        <v>-0.88974880259122702</v>
      </c>
    </row>
  </sheetData>
  <mergeCells count="64"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  <mergeCell ref="AC5:AD5"/>
    <mergeCell ref="AI5:AJ5"/>
    <mergeCell ref="AM5:AN5"/>
    <mergeCell ref="AE5:AF5"/>
    <mergeCell ref="AG5:AH5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幸代 野口</cp:lastModifiedBy>
  <cp:lastPrinted>2022-05-31T23:41:46Z</cp:lastPrinted>
  <dcterms:created xsi:type="dcterms:W3CDTF">2003-02-20T01:42:16Z</dcterms:created>
  <dcterms:modified xsi:type="dcterms:W3CDTF">2025-02-27T01:16:56Z</dcterms:modified>
</cp:coreProperties>
</file>