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2-貿易統計\"/>
    </mc:Choice>
  </mc:AlternateContent>
  <xr:revisionPtr revIDLastSave="0" documentId="13_ncr:1_{8185EAB5-471E-40A6-BEC0-444B428F15A7}" xr6:coauthVersionLast="47" xr6:coauthVersionMax="47" xr10:uidLastSave="{00000000-0000-0000-0000-000000000000}"/>
  <bookViews>
    <workbookView xWindow="14085" yWindow="0" windowWidth="14430" windowHeight="15600" xr2:uid="{00000000-000D-0000-FFFF-FFFF00000000}"/>
  </bookViews>
  <sheets>
    <sheet name="yusyutu" sheetId="9" r:id="rId1"/>
  </sheets>
  <definedNames>
    <definedName name="_xlnm.Print_Area" localSheetId="0">yusyutu!$B$1:$AZ$37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9" l="1"/>
  <c r="D47" i="9"/>
  <c r="AZ50" i="9"/>
  <c r="AZ51" i="9" s="1"/>
  <c r="AY50" i="9"/>
  <c r="AY51" i="9" s="1"/>
  <c r="AX50" i="9"/>
  <c r="AX51" i="9" s="1"/>
  <c r="AW50" i="9"/>
  <c r="AW51" i="9" s="1"/>
  <c r="AV50" i="9"/>
  <c r="AV51" i="9" s="1"/>
  <c r="AU50" i="9"/>
  <c r="AU51" i="9" s="1"/>
  <c r="AT50" i="9"/>
  <c r="AT51" i="9" s="1"/>
  <c r="AS50" i="9"/>
  <c r="AS51" i="9" s="1"/>
  <c r="AR50" i="9"/>
  <c r="AR51" i="9" s="1"/>
  <c r="AQ50" i="9"/>
  <c r="AQ51" i="9" s="1"/>
  <c r="AP50" i="9"/>
  <c r="AP51" i="9" s="1"/>
  <c r="AO50" i="9"/>
  <c r="AO51" i="9" s="1"/>
  <c r="AN50" i="9"/>
  <c r="AN51" i="9" s="1"/>
  <c r="AM50" i="9"/>
  <c r="AM51" i="9" s="1"/>
  <c r="AL50" i="9"/>
  <c r="AL51" i="9" s="1"/>
  <c r="AK50" i="9"/>
  <c r="AK51" i="9" s="1"/>
  <c r="AJ50" i="9"/>
  <c r="AJ51" i="9" s="1"/>
  <c r="AI50" i="9"/>
  <c r="AI51" i="9" s="1"/>
  <c r="AH50" i="9"/>
  <c r="AH51" i="9" s="1"/>
  <c r="AG50" i="9"/>
  <c r="AG51" i="9" s="1"/>
  <c r="AF50" i="9"/>
  <c r="AF51" i="9" s="1"/>
  <c r="AE50" i="9"/>
  <c r="AE51" i="9" s="1"/>
  <c r="AD50" i="9"/>
  <c r="AD51" i="9" s="1"/>
  <c r="AC50" i="9"/>
  <c r="AC51" i="9" s="1"/>
  <c r="AB50" i="9"/>
  <c r="AB51" i="9" s="1"/>
  <c r="AA50" i="9"/>
  <c r="AA51" i="9" s="1"/>
  <c r="Z50" i="9"/>
  <c r="Z51" i="9" s="1"/>
  <c r="Y50" i="9"/>
  <c r="Y51" i="9" s="1"/>
  <c r="X50" i="9"/>
  <c r="X51" i="9" s="1"/>
  <c r="W50" i="9"/>
  <c r="W51" i="9" s="1"/>
  <c r="V50" i="9"/>
  <c r="V51" i="9" s="1"/>
  <c r="U50" i="9"/>
  <c r="U51" i="9" s="1"/>
  <c r="T50" i="9"/>
  <c r="T51" i="9" s="1"/>
  <c r="S50" i="9"/>
  <c r="S51" i="9" s="1"/>
  <c r="R50" i="9"/>
  <c r="R51" i="9" s="1"/>
  <c r="Q50" i="9"/>
  <c r="Q51" i="9" s="1"/>
  <c r="P50" i="9"/>
  <c r="P51" i="9" s="1"/>
  <c r="O50" i="9"/>
  <c r="O51" i="9" s="1"/>
  <c r="N50" i="9"/>
  <c r="N51" i="9" s="1"/>
  <c r="M50" i="9"/>
  <c r="M51" i="9" s="1"/>
  <c r="L50" i="9"/>
  <c r="L51" i="9" s="1"/>
  <c r="K50" i="9"/>
  <c r="K51" i="9" s="1"/>
  <c r="J50" i="9"/>
  <c r="J51" i="9" s="1"/>
  <c r="I50" i="9"/>
  <c r="I51" i="9" s="1"/>
  <c r="H50" i="9"/>
  <c r="H51" i="9" s="1"/>
  <c r="G50" i="9"/>
  <c r="G51" i="9" s="1"/>
  <c r="E49" i="9"/>
  <c r="F49" i="9" s="1"/>
  <c r="D49" i="9"/>
  <c r="E48" i="9"/>
  <c r="F48" i="9" s="1"/>
  <c r="D48" i="9"/>
  <c r="F47" i="9"/>
  <c r="E46" i="9"/>
  <c r="F46" i="9" s="1"/>
  <c r="D46" i="9"/>
  <c r="E45" i="9"/>
  <c r="F45" i="9" s="1"/>
  <c r="D45" i="9"/>
  <c r="E44" i="9"/>
  <c r="F44" i="9" s="1"/>
  <c r="D44" i="9"/>
  <c r="E43" i="9"/>
  <c r="F43" i="9" s="1"/>
  <c r="D43" i="9"/>
  <c r="E42" i="9"/>
  <c r="F42" i="9" s="1"/>
  <c r="D42" i="9"/>
  <c r="E41" i="9"/>
  <c r="F41" i="9" s="1"/>
  <c r="D41" i="9"/>
  <c r="E40" i="9"/>
  <c r="F40" i="9" s="1"/>
  <c r="D40" i="9"/>
  <c r="E39" i="9"/>
  <c r="F39" i="9" s="1"/>
  <c r="D39" i="9"/>
  <c r="E38" i="9"/>
  <c r="F38" i="9" s="1"/>
  <c r="D38" i="9"/>
  <c r="P22" i="9"/>
  <c r="E13" i="9"/>
  <c r="D13" i="9"/>
  <c r="E35" i="9"/>
  <c r="D35" i="9"/>
  <c r="E34" i="9"/>
  <c r="D34" i="9"/>
  <c r="E33" i="9"/>
  <c r="D33" i="9"/>
  <c r="E32" i="9"/>
  <c r="D32" i="9"/>
  <c r="E31" i="9"/>
  <c r="D31" i="9"/>
  <c r="E30" i="9"/>
  <c r="D30" i="9"/>
  <c r="E29" i="9"/>
  <c r="D29" i="9"/>
  <c r="E28" i="9"/>
  <c r="D28" i="9"/>
  <c r="E27" i="9"/>
  <c r="D27" i="9"/>
  <c r="E26" i="9"/>
  <c r="D26" i="9"/>
  <c r="E25" i="9"/>
  <c r="D25" i="9"/>
  <c r="E24" i="9"/>
  <c r="D24" i="9"/>
  <c r="D12" i="9"/>
  <c r="E12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E11" i="9"/>
  <c r="D11" i="9"/>
  <c r="E10" i="9"/>
  <c r="D10" i="9"/>
  <c r="D50" i="9" l="1"/>
  <c r="D51" i="9" s="1"/>
  <c r="E50" i="9"/>
  <c r="F50" i="9" s="1"/>
  <c r="F51" i="9" s="1"/>
  <c r="AZ36" i="9"/>
  <c r="AZ37" i="9" s="1"/>
  <c r="AY36" i="9"/>
  <c r="AY37" i="9" s="1"/>
  <c r="AX36" i="9"/>
  <c r="AX37" i="9" s="1"/>
  <c r="AW36" i="9"/>
  <c r="AW37" i="9" s="1"/>
  <c r="AV36" i="9"/>
  <c r="AV37" i="9" s="1"/>
  <c r="AU36" i="9"/>
  <c r="AU37" i="9" s="1"/>
  <c r="AT36" i="9"/>
  <c r="AT37" i="9" s="1"/>
  <c r="AS36" i="9"/>
  <c r="AS37" i="9" s="1"/>
  <c r="AR36" i="9"/>
  <c r="AR37" i="9" s="1"/>
  <c r="AQ36" i="9"/>
  <c r="AQ37" i="9" s="1"/>
  <c r="AP36" i="9"/>
  <c r="AP37" i="9" s="1"/>
  <c r="AO36" i="9"/>
  <c r="AO37" i="9" s="1"/>
  <c r="AN36" i="9"/>
  <c r="AN37" i="9" s="1"/>
  <c r="AM36" i="9"/>
  <c r="AM37" i="9" s="1"/>
  <c r="AL36" i="9"/>
  <c r="AL37" i="9" s="1"/>
  <c r="AK36" i="9"/>
  <c r="AK37" i="9" s="1"/>
  <c r="AJ36" i="9"/>
  <c r="AJ37" i="9" s="1"/>
  <c r="AI36" i="9"/>
  <c r="AI37" i="9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C37" i="9" s="1"/>
  <c r="AB36" i="9"/>
  <c r="AB37" i="9" s="1"/>
  <c r="AA36" i="9"/>
  <c r="AA37" i="9" s="1"/>
  <c r="Z36" i="9"/>
  <c r="Z37" i="9" s="1"/>
  <c r="Y36" i="9"/>
  <c r="Y37" i="9" s="1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R36" i="9"/>
  <c r="R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E36" i="9"/>
  <c r="D36" i="9"/>
  <c r="AZ22" i="9"/>
  <c r="AZ23" i="9" s="1"/>
  <c r="AY22" i="9"/>
  <c r="AY23" i="9" s="1"/>
  <c r="AX22" i="9"/>
  <c r="AX23" i="9" s="1"/>
  <c r="AW22" i="9"/>
  <c r="AW23" i="9" s="1"/>
  <c r="AV22" i="9"/>
  <c r="AV23" i="9" s="1"/>
  <c r="AU22" i="9"/>
  <c r="AT22" i="9"/>
  <c r="AT23" i="9" s="1"/>
  <c r="AS22" i="9"/>
  <c r="AS23" i="9" s="1"/>
  <c r="AR22" i="9"/>
  <c r="AR23" i="9" s="1"/>
  <c r="AQ22" i="9"/>
  <c r="AP22" i="9"/>
  <c r="AP23" i="9" s="1"/>
  <c r="AO22" i="9"/>
  <c r="AO23" i="9" s="1"/>
  <c r="AN22" i="9"/>
  <c r="AN23" i="9" s="1"/>
  <c r="AM22" i="9"/>
  <c r="AM23" i="9" s="1"/>
  <c r="AL22" i="9"/>
  <c r="AL23" i="9" s="1"/>
  <c r="AK22" i="9"/>
  <c r="AK23" i="9" s="1"/>
  <c r="AJ22" i="9"/>
  <c r="AJ23" i="9" s="1"/>
  <c r="AI22" i="9"/>
  <c r="AI23" i="9" s="1"/>
  <c r="AH22" i="9"/>
  <c r="AH23" i="9" s="1"/>
  <c r="AG22" i="9"/>
  <c r="AG23" i="9" s="1"/>
  <c r="AF22" i="9"/>
  <c r="AF23" i="9" s="1"/>
  <c r="AE22" i="9"/>
  <c r="AE23" i="9" s="1"/>
  <c r="AD22" i="9"/>
  <c r="AD23" i="9" s="1"/>
  <c r="AC22" i="9"/>
  <c r="AC23" i="9" s="1"/>
  <c r="AB22" i="9"/>
  <c r="AB23" i="9" s="1"/>
  <c r="AA22" i="9"/>
  <c r="AA23" i="9" s="1"/>
  <c r="Z22" i="9"/>
  <c r="Z23" i="9" s="1"/>
  <c r="Y22" i="9"/>
  <c r="Y23" i="9" s="1"/>
  <c r="X22" i="9"/>
  <c r="X23" i="9" s="1"/>
  <c r="W22" i="9"/>
  <c r="W23" i="9" s="1"/>
  <c r="V22" i="9"/>
  <c r="V23" i="9" s="1"/>
  <c r="U22" i="9"/>
  <c r="U23" i="9" s="1"/>
  <c r="T22" i="9"/>
  <c r="T23" i="9" s="1"/>
  <c r="S22" i="9"/>
  <c r="S23" i="9" s="1"/>
  <c r="R22" i="9"/>
  <c r="R23" i="9" s="1"/>
  <c r="Q22" i="9"/>
  <c r="Q23" i="9" s="1"/>
  <c r="P23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32" i="9"/>
  <c r="F28" i="9"/>
  <c r="E51" i="9" l="1"/>
  <c r="F27" i="9"/>
  <c r="F35" i="9"/>
  <c r="F31" i="9"/>
  <c r="F25" i="9"/>
  <c r="F29" i="9"/>
  <c r="F33" i="9"/>
  <c r="F26" i="9"/>
  <c r="F30" i="9"/>
  <c r="F34" i="9"/>
  <c r="E22" i="9"/>
  <c r="F36" i="9" s="1"/>
  <c r="F37" i="9" s="1"/>
  <c r="D22" i="9"/>
  <c r="D37" i="9"/>
  <c r="E37" i="9"/>
  <c r="F24" i="9"/>
</calcChain>
</file>

<file path=xl/sharedStrings.xml><?xml version="1.0" encoding="utf-8"?>
<sst xmlns="http://schemas.openxmlformats.org/spreadsheetml/2006/main" count="163" uniqueCount="76">
  <si>
    <t>　　機 種 名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</si>
  <si>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</si>
  <si>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</si>
  <si>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</si>
  <si>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</si>
  <si>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</si>
  <si>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</si>
  <si>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</si>
  <si>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</si>
  <si>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</si>
  <si>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</si>
  <si>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</si>
  <si>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</si>
  <si>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台</t>
  </si>
  <si>
    <t>　年　月</t>
    <phoneticPr fontId="4"/>
  </si>
  <si>
    <t>暦年計</t>
    <rPh sb="0" eb="1">
      <t>コヨミ</t>
    </rPh>
    <phoneticPr fontId="4"/>
  </si>
  <si>
    <t>金　額</t>
    <phoneticPr fontId="4"/>
  </si>
  <si>
    <t xml:space="preserve"> 鍛 圧 機 械</t>
    <phoneticPr fontId="4"/>
  </si>
  <si>
    <t>前年伸率</t>
    <rPh sb="2" eb="3">
      <t>ノ</t>
    </rPh>
    <rPh sb="3" eb="4">
      <t>リツ</t>
    </rPh>
    <phoneticPr fontId="4"/>
  </si>
  <si>
    <t>対前年伸率（％）</t>
    <rPh sb="0" eb="1">
      <t>タイ</t>
    </rPh>
    <rPh sb="3" eb="4">
      <t>ノ</t>
    </rPh>
    <rPh sb="4" eb="5">
      <t>リツ</t>
    </rPh>
    <phoneticPr fontId="4"/>
  </si>
  <si>
    <t>２０２２年（Ｒ４）</t>
    <phoneticPr fontId="4"/>
  </si>
  <si>
    <t>8462-29-000</t>
    <phoneticPr fontId="4"/>
  </si>
  <si>
    <t>8462-39-000</t>
    <phoneticPr fontId="4"/>
  </si>
  <si>
    <t>8463-30-000</t>
    <phoneticPr fontId="4"/>
  </si>
  <si>
    <t>8456-11-000</t>
    <phoneticPr fontId="4"/>
  </si>
  <si>
    <t>２０２２年（Ｒ４）</t>
    <phoneticPr fontId="4"/>
  </si>
  <si>
    <t>２０２３年（Ｒ５）</t>
    <phoneticPr fontId="4"/>
  </si>
  <si>
    <t>２０２３年（Ｒ５）</t>
    <phoneticPr fontId="4"/>
  </si>
  <si>
    <t>密閉型鍛造機</t>
    <rPh sb="0" eb="3">
      <t>ミッペイガタ</t>
    </rPh>
    <rPh sb="3" eb="5">
      <t>タンゾウ</t>
    </rPh>
    <rPh sb="5" eb="6">
      <t>キ</t>
    </rPh>
    <phoneticPr fontId="4"/>
  </si>
  <si>
    <t>その他のもの</t>
    <rPh sb="2" eb="3">
      <t>タ</t>
    </rPh>
    <phoneticPr fontId="4"/>
  </si>
  <si>
    <t>8462-11-000</t>
    <phoneticPr fontId="4"/>
  </si>
  <si>
    <t>8462-19-000</t>
    <phoneticPr fontId="4"/>
  </si>
  <si>
    <t>8462-49-000</t>
    <phoneticPr fontId="4"/>
  </si>
  <si>
    <t>8463-20-000</t>
    <phoneticPr fontId="4"/>
  </si>
  <si>
    <t>8462-22-000</t>
    <phoneticPr fontId="4"/>
  </si>
  <si>
    <t>8462-23-000</t>
    <phoneticPr fontId="4"/>
  </si>
  <si>
    <t>8462-24-000</t>
    <phoneticPr fontId="4"/>
  </si>
  <si>
    <t>8462-25-000</t>
    <phoneticPr fontId="4"/>
  </si>
  <si>
    <t>8462-26-000</t>
    <phoneticPr fontId="4"/>
  </si>
  <si>
    <t>8462-33-000</t>
    <phoneticPr fontId="4"/>
  </si>
  <si>
    <t>ベンディングマシン、フォールディングマシン、ストレートニングマシン及びフラットマシン（含:プレスブレーキ）（限:圧造製品用）</t>
    <rPh sb="33" eb="34">
      <t>オヨ</t>
    </rPh>
    <rPh sb="43" eb="44">
      <t>フク</t>
    </rPh>
    <rPh sb="54" eb="55">
      <t>カギ</t>
    </rPh>
    <rPh sb="56" eb="58">
      <t>アツゾウ</t>
    </rPh>
    <rPh sb="58" eb="60">
      <t>セイヒン</t>
    </rPh>
    <rPh sb="60" eb="61">
      <t>ヨウ</t>
    </rPh>
    <phoneticPr fontId="4"/>
  </si>
  <si>
    <t>8462-42-000</t>
    <phoneticPr fontId="4"/>
  </si>
  <si>
    <t>パンチングマシン、ノッチングマシン及びニブリングマシン（除:プレス、パンチング機能及び剪断機能を組み合わせた機械）（限:圧延製品用）</t>
    <rPh sb="17" eb="18">
      <t>オヨ</t>
    </rPh>
    <rPh sb="28" eb="29">
      <t>ノゾ</t>
    </rPh>
    <rPh sb="39" eb="41">
      <t>キノウ</t>
    </rPh>
    <rPh sb="41" eb="42">
      <t>オヨ</t>
    </rPh>
    <rPh sb="43" eb="45">
      <t>センダン</t>
    </rPh>
    <rPh sb="45" eb="47">
      <t>キノウ</t>
    </rPh>
    <rPh sb="48" eb="49">
      <t>ク</t>
    </rPh>
    <rPh sb="50" eb="51">
      <t>ア</t>
    </rPh>
    <rPh sb="54" eb="56">
      <t>キカイ</t>
    </rPh>
    <rPh sb="58" eb="59">
      <t>カギ</t>
    </rPh>
    <rPh sb="60" eb="62">
      <t>アツエン</t>
    </rPh>
    <rPh sb="62" eb="65">
      <t>セイヒンヨウ</t>
    </rPh>
    <phoneticPr fontId="4"/>
  </si>
  <si>
    <t>冷間金属化工プレス</t>
    <rPh sb="0" eb="1">
      <t>レイ</t>
    </rPh>
    <rPh sb="1" eb="2">
      <t>カン</t>
    </rPh>
    <rPh sb="2" eb="4">
      <t>キンゾク</t>
    </rPh>
    <rPh sb="4" eb="6">
      <t>カコウ</t>
    </rPh>
    <phoneticPr fontId="4"/>
  </si>
  <si>
    <t>8462-61-000</t>
    <phoneticPr fontId="4"/>
  </si>
  <si>
    <t>8462-63-000</t>
    <phoneticPr fontId="4"/>
  </si>
  <si>
    <t>8462-90-000</t>
    <phoneticPr fontId="4"/>
  </si>
  <si>
    <t>8463-10-000</t>
    <phoneticPr fontId="4"/>
  </si>
  <si>
    <t>8463-90-000</t>
    <phoneticPr fontId="4"/>
  </si>
  <si>
    <t>■8462
鍛造機、ハンマー及び型鍛造機（除:圧延機）（含:プレス、限:金属加工用）並びにベンディングマシン、フォールディングマシン、ストレートニングマシン、フラットニングマシン、剪断機、パンチングマシン、ノッチングマシン、及びニブリングマシン（除:引抜機）（含:プレス、スリッター行程及び切断行程、限：金属加工用）並びにその他のプレス（限：金属又は金属炭化物の加工用）</t>
    <rPh sb="6" eb="8">
      <t>タンゾウ</t>
    </rPh>
    <rPh sb="8" eb="9">
      <t>キ</t>
    </rPh>
    <rPh sb="14" eb="15">
      <t>オヨ</t>
    </rPh>
    <rPh sb="16" eb="17">
      <t>カタ</t>
    </rPh>
    <rPh sb="17" eb="19">
      <t>タンゾウ</t>
    </rPh>
    <rPh sb="19" eb="20">
      <t>キ</t>
    </rPh>
    <rPh sb="21" eb="22">
      <t>ノゾ</t>
    </rPh>
    <rPh sb="23" eb="24">
      <t>アツ</t>
    </rPh>
    <rPh sb="24" eb="25">
      <t>エン</t>
    </rPh>
    <rPh sb="25" eb="26">
      <t>キ</t>
    </rPh>
    <rPh sb="28" eb="29">
      <t>フク</t>
    </rPh>
    <rPh sb="34" eb="35">
      <t>カギ</t>
    </rPh>
    <rPh sb="36" eb="38">
      <t>キンゾク</t>
    </rPh>
    <rPh sb="38" eb="41">
      <t>カコウヨウ</t>
    </rPh>
    <rPh sb="42" eb="43">
      <t>ナラ</t>
    </rPh>
    <rPh sb="90" eb="92">
      <t>センダン</t>
    </rPh>
    <rPh sb="92" eb="93">
      <t>キ</t>
    </rPh>
    <rPh sb="112" eb="113">
      <t>オヨ</t>
    </rPh>
    <rPh sb="123" eb="124">
      <t>ノゾ</t>
    </rPh>
    <rPh sb="125" eb="126">
      <t>ヒ</t>
    </rPh>
    <rPh sb="126" eb="127">
      <t>ヌ</t>
    </rPh>
    <rPh sb="127" eb="128">
      <t>キ</t>
    </rPh>
    <rPh sb="130" eb="131">
      <t>フク</t>
    </rPh>
    <rPh sb="141" eb="143">
      <t>コウテイ</t>
    </rPh>
    <rPh sb="143" eb="144">
      <t>オヨ</t>
    </rPh>
    <rPh sb="145" eb="149">
      <t>セツダンコウテイ</t>
    </rPh>
    <rPh sb="150" eb="151">
      <t>カギ</t>
    </rPh>
    <rPh sb="152" eb="157">
      <t>キンゾクカコウヨウ</t>
    </rPh>
    <rPh sb="158" eb="159">
      <t>ナラ</t>
    </rPh>
    <rPh sb="163" eb="164">
      <t>タ</t>
    </rPh>
    <rPh sb="169" eb="170">
      <t>カギ</t>
    </rPh>
    <rPh sb="171" eb="173">
      <t>キンゾク</t>
    </rPh>
    <rPh sb="173" eb="174">
      <t>マタ</t>
    </rPh>
    <rPh sb="175" eb="177">
      <t>キンゾク</t>
    </rPh>
    <rPh sb="177" eb="180">
      <t>タンカブツ</t>
    </rPh>
    <rPh sb="181" eb="184">
      <t>カコウヨウ</t>
    </rPh>
    <phoneticPr fontId="4"/>
  </si>
  <si>
    <t>■8463
その他の加工機械（限:金属又はサーメットの加工用のもので、これらを取り除くことなく加工するもの）</t>
    <rPh sb="8" eb="9">
      <t>タ</t>
    </rPh>
    <rPh sb="10" eb="12">
      <t>カコウ</t>
    </rPh>
    <rPh sb="12" eb="14">
      <t>キカイ</t>
    </rPh>
    <rPh sb="15" eb="16">
      <t>カギ</t>
    </rPh>
    <rPh sb="17" eb="19">
      <t>キンゾク</t>
    </rPh>
    <rPh sb="19" eb="20">
      <t>マタ</t>
    </rPh>
    <rPh sb="27" eb="30">
      <t>カコウヨウ</t>
    </rPh>
    <rPh sb="39" eb="40">
      <t>ト</t>
    </rPh>
    <rPh sb="41" eb="42">
      <t>ノゾ</t>
    </rPh>
    <rPh sb="47" eb="49">
      <t>カコウ</t>
    </rPh>
    <phoneticPr fontId="4"/>
  </si>
  <si>
    <t>■8456
レーザーその他の光ビーム、超音波、放電、電気化学的方法、電子ビーム、イオンビームまたはプラズマアークを使用して材料を取り除くことにより加工する機械及びウオータージェット切断機械</t>
    <rPh sb="12" eb="13">
      <t>タ</t>
    </rPh>
    <rPh sb="14" eb="15">
      <t>ヒカリ</t>
    </rPh>
    <rPh sb="19" eb="22">
      <t>チョウオンパ</t>
    </rPh>
    <rPh sb="23" eb="25">
      <t>ホウデン</t>
    </rPh>
    <rPh sb="26" eb="28">
      <t>デンキ</t>
    </rPh>
    <rPh sb="28" eb="30">
      <t>カガク</t>
    </rPh>
    <rPh sb="30" eb="31">
      <t>テキ</t>
    </rPh>
    <rPh sb="31" eb="33">
      <t>ホウホウ</t>
    </rPh>
    <rPh sb="34" eb="36">
      <t>デンシ</t>
    </rPh>
    <rPh sb="57" eb="59">
      <t>シヨウ</t>
    </rPh>
    <rPh sb="61" eb="63">
      <t>ザイリョウ</t>
    </rPh>
    <rPh sb="64" eb="65">
      <t>ト</t>
    </rPh>
    <rPh sb="66" eb="67">
      <t>ノゾ</t>
    </rPh>
    <rPh sb="73" eb="75">
      <t>カコウ</t>
    </rPh>
    <rPh sb="77" eb="79">
      <t>キカイ</t>
    </rPh>
    <rPh sb="79" eb="80">
      <t>オヨ</t>
    </rPh>
    <rPh sb="90" eb="92">
      <t>セツダン</t>
    </rPh>
    <rPh sb="92" eb="94">
      <t>キカイ</t>
    </rPh>
    <phoneticPr fontId="4"/>
  </si>
  <si>
    <t>レーザーによるもの</t>
    <phoneticPr fontId="4"/>
  </si>
  <si>
    <t>8456-40-000</t>
    <phoneticPr fontId="4"/>
  </si>
  <si>
    <t>プラズマアークによるもの</t>
    <phoneticPr fontId="4"/>
  </si>
  <si>
    <t>形状成型機</t>
    <rPh sb="0" eb="2">
      <t>ケイジョウ</t>
    </rPh>
    <rPh sb="2" eb="5">
      <t>セイケイキ</t>
    </rPh>
    <phoneticPr fontId="4"/>
  </si>
  <si>
    <t>プレスブレーキ</t>
    <phoneticPr fontId="4"/>
  </si>
  <si>
    <t>（数値制御式）</t>
    <rPh sb="1" eb="3">
      <t>スウチ</t>
    </rPh>
    <rPh sb="3" eb="6">
      <t>セイギョシキ</t>
    </rPh>
    <phoneticPr fontId="4"/>
  </si>
  <si>
    <t>パネルベンダー</t>
    <phoneticPr fontId="4"/>
  </si>
  <si>
    <t>ロール成形機</t>
    <rPh sb="3" eb="6">
      <t>セイケイキ</t>
    </rPh>
    <phoneticPr fontId="4"/>
  </si>
  <si>
    <t>その他</t>
    <rPh sb="2" eb="3">
      <t>タ</t>
    </rPh>
    <phoneticPr fontId="4"/>
  </si>
  <si>
    <t>ベンディング、フォールディング、ストレートニング、フラットノングマシン</t>
    <phoneticPr fontId="4"/>
  </si>
  <si>
    <t>剪断機</t>
    <rPh sb="0" eb="2">
      <t>センダン</t>
    </rPh>
    <rPh sb="2" eb="3">
      <t>キ</t>
    </rPh>
    <phoneticPr fontId="4"/>
  </si>
  <si>
    <t>液圧プレス</t>
    <rPh sb="0" eb="1">
      <t>エキ</t>
    </rPh>
    <rPh sb="1" eb="2">
      <t>アツ</t>
    </rPh>
    <phoneticPr fontId="4"/>
  </si>
  <si>
    <t>機械プレス</t>
    <rPh sb="0" eb="2">
      <t>キカイ</t>
    </rPh>
    <phoneticPr fontId="4"/>
  </si>
  <si>
    <t>サーボプレス</t>
    <phoneticPr fontId="4"/>
  </si>
  <si>
    <t>引抜き機</t>
    <rPh sb="0" eb="1">
      <t>ヒ</t>
    </rPh>
    <rPh sb="1" eb="2">
      <t>ヌ</t>
    </rPh>
    <rPh sb="3" eb="4">
      <t>キ</t>
    </rPh>
    <phoneticPr fontId="4"/>
  </si>
  <si>
    <t>ねじ転造盤</t>
    <rPh sb="2" eb="4">
      <t>テンゾウ</t>
    </rPh>
    <rPh sb="4" eb="5">
      <t>バン</t>
    </rPh>
    <phoneticPr fontId="4"/>
  </si>
  <si>
    <t>線の加工機械</t>
    <rPh sb="0" eb="1">
      <t>セン</t>
    </rPh>
    <rPh sb="2" eb="4">
      <t>カコウ</t>
    </rPh>
    <rPh sb="4" eb="6">
      <t>キカイ</t>
    </rPh>
    <phoneticPr fontId="4"/>
  </si>
  <si>
    <t>鍛圧機械 貿易統計－輸出</t>
    <rPh sb="5" eb="7">
      <t>ボウエキ</t>
    </rPh>
    <rPh sb="7" eb="9">
      <t>トウケイ</t>
    </rPh>
    <rPh sb="10" eb="12">
      <t>ユシュツ</t>
    </rPh>
    <phoneticPr fontId="4"/>
  </si>
  <si>
    <t>（金属又は金属炭化物の加工用の鍛圧機械に限る）財務省　：　貿易月報 （金額単位：百万円）</t>
    <rPh sb="15" eb="17">
      <t>タンアツ</t>
    </rPh>
    <rPh sb="17" eb="19">
      <t>キカイ</t>
    </rPh>
    <rPh sb="20" eb="21">
      <t>カギ</t>
    </rPh>
    <phoneticPr fontId="4"/>
  </si>
  <si>
    <t>スリッター機、切断機及びその他の剪断機（除:パンチング機能及び剪断機能を組み合わせた機械並びにプレス）（限:圧延製品用）</t>
    <phoneticPr fontId="4"/>
  </si>
  <si>
    <t>8462-69-000</t>
    <phoneticPr fontId="4"/>
  </si>
  <si>
    <t>熱間鍛造用の鍛造機、型鍛造機（含:プレス）及びハンマー</t>
    <rPh sb="0" eb="2">
      <t>ネッカン</t>
    </rPh>
    <rPh sb="2" eb="4">
      <t>タンゾウ</t>
    </rPh>
    <rPh sb="4" eb="5">
      <t>ヨウ</t>
    </rPh>
    <rPh sb="6" eb="9">
      <t>タンゾウキ</t>
    </rPh>
    <rPh sb="10" eb="11">
      <t>カタ</t>
    </rPh>
    <rPh sb="11" eb="13">
      <t>タンゾウ</t>
    </rPh>
    <rPh sb="13" eb="14">
      <t>キ</t>
    </rPh>
    <rPh sb="15" eb="16">
      <t>フク</t>
    </rPh>
    <rPh sb="21" eb="22">
      <t>オヨ</t>
    </rPh>
    <phoneticPr fontId="4"/>
  </si>
  <si>
    <t>8462-62-000</t>
    <phoneticPr fontId="4"/>
  </si>
  <si>
    <t>２０２４年（Ｒ６）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</si>
</sst>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yy/mm"/>
    <numFmt numFmtId="177" formatCode="0.0%"/>
    <numFmt numFmtId="178" formatCode="#,##0_);[Red]\(#,##0\)"/>
    <numFmt numFmtId="179" formatCode="0.0_ ;[Red]\-0.0\ "/>
  </numFmts>
  <fonts count="17" x14ac:knownFonts="1">
    <font>
      <sz val="12"/>
      <name val="Arial"/>
      <family val="2"/>
    </font>
    <font>
      <sz val="12"/>
      <name val="ＭＳ Ｐゴシック"/>
      <family val="3"/>
    </font>
    <font>
      <sz val="12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DB5"/>
        <bgColor indexed="64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9"/>
      </top>
      <bottom style="medium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dotted">
        <color indexed="64"/>
      </right>
      <top/>
      <bottom style="dotted">
        <color indexed="8"/>
      </bottom>
      <diagonal/>
    </border>
    <border>
      <left style="dotted">
        <color indexed="8"/>
      </left>
      <right/>
      <top/>
      <bottom/>
      <diagonal/>
    </border>
    <border>
      <left style="medium">
        <color indexed="8"/>
      </left>
      <right style="dotted">
        <color indexed="64"/>
      </right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 style="dotted">
        <color indexed="64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/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dotted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medium">
        <color indexed="8"/>
      </left>
      <right/>
      <top style="dotted">
        <color indexed="8"/>
      </top>
      <bottom style="medium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/>
      <right style="hair">
        <color indexed="64"/>
      </right>
      <top/>
      <bottom style="dotted">
        <color indexed="8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8"/>
      </top>
      <bottom/>
      <diagonal/>
    </border>
    <border>
      <left style="dotted">
        <color indexed="8"/>
      </left>
      <right/>
      <top/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dotted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dotted">
        <color indexed="8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dotted">
        <color indexed="8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dotted">
        <color indexed="8"/>
      </top>
      <bottom/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uble">
        <color indexed="64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64"/>
      </right>
      <top style="dotted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8"/>
      </bottom>
      <diagonal/>
    </border>
    <border>
      <left style="hair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medium">
        <color indexed="64"/>
      </left>
      <right/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medium">
        <color indexed="64"/>
      </top>
      <bottom/>
      <diagonal/>
    </border>
    <border>
      <left style="thin">
        <color indexed="64"/>
      </left>
      <right style="dotted">
        <color indexed="8"/>
      </right>
      <top/>
      <bottom/>
      <diagonal/>
    </border>
    <border>
      <left style="thin">
        <color indexed="64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 style="dotted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uble">
        <color indexed="64"/>
      </right>
      <top/>
      <bottom/>
      <diagonal/>
    </border>
    <border>
      <left style="dotted">
        <color indexed="8"/>
      </left>
      <right style="double">
        <color indexed="64"/>
      </right>
      <top style="dotted">
        <color indexed="8"/>
      </top>
      <bottom/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tted">
        <color indexed="8"/>
      </left>
      <right style="double">
        <color indexed="64"/>
      </right>
      <top style="thin">
        <color indexed="8"/>
      </top>
      <bottom style="dotted">
        <color indexed="8"/>
      </bottom>
      <diagonal/>
    </border>
    <border>
      <left/>
      <right style="double">
        <color indexed="64"/>
      </right>
      <top style="dotted">
        <color indexed="8"/>
      </top>
      <bottom style="medium">
        <color indexed="64"/>
      </bottom>
      <diagonal/>
    </border>
    <border>
      <left style="thin">
        <color indexed="64"/>
      </left>
      <right style="dotted">
        <color indexed="8"/>
      </right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8"/>
      </left>
      <right style="thin">
        <color indexed="64"/>
      </right>
      <top/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indexed="8"/>
      </left>
      <right style="thin">
        <color indexed="8"/>
      </right>
      <top style="thin">
        <color theme="0" tint="-0.14996795556505021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dotted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dotted">
        <color indexed="8"/>
      </bottom>
      <diagonal/>
    </border>
    <border>
      <left style="double">
        <color indexed="64"/>
      </left>
      <right style="hair">
        <color indexed="64"/>
      </right>
      <top/>
      <bottom style="dotted">
        <color indexed="8"/>
      </bottom>
      <diagonal/>
    </border>
  </borders>
  <cellStyleXfs count="2">
    <xf numFmtId="0" fontId="0" fillId="0" borderId="0"/>
    <xf numFmtId="0" fontId="6" fillId="0" borderId="0"/>
  </cellStyleXfs>
  <cellXfs count="243">
    <xf numFmtId="0" fontId="0" fillId="0" borderId="0" xfId="0"/>
    <xf numFmtId="0" fontId="1" fillId="0" borderId="0" xfId="0" applyFont="1"/>
    <xf numFmtId="177" fontId="2" fillId="0" borderId="0" xfId="0" applyNumberFormat="1" applyFont="1"/>
    <xf numFmtId="176" fontId="1" fillId="2" borderId="8" xfId="0" applyNumberFormat="1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178" fontId="5" fillId="3" borderId="22" xfId="0" applyNumberFormat="1" applyFont="1" applyFill="1" applyBorder="1"/>
    <xf numFmtId="178" fontId="5" fillId="0" borderId="23" xfId="0" applyNumberFormat="1" applyFont="1" applyBorder="1"/>
    <xf numFmtId="178" fontId="5" fillId="0" borderId="5" xfId="0" applyNumberFormat="1" applyFont="1" applyBorder="1"/>
    <xf numFmtId="178" fontId="5" fillId="3" borderId="24" xfId="0" applyNumberFormat="1" applyFont="1" applyFill="1" applyBorder="1"/>
    <xf numFmtId="178" fontId="5" fillId="0" borderId="25" xfId="0" applyNumberFormat="1" applyFont="1" applyBorder="1"/>
    <xf numFmtId="178" fontId="5" fillId="0" borderId="26" xfId="0" applyNumberFormat="1" applyFont="1" applyBorder="1"/>
    <xf numFmtId="178" fontId="5" fillId="3" borderId="27" xfId="0" applyNumberFormat="1" applyFont="1" applyFill="1" applyBorder="1"/>
    <xf numFmtId="178" fontId="5" fillId="0" borderId="5" xfId="0" quotePrefix="1" applyNumberFormat="1" applyFont="1" applyBorder="1" applyAlignment="1">
      <alignment horizontal="right"/>
    </xf>
    <xf numFmtId="178" fontId="5" fillId="0" borderId="23" xfId="0" quotePrefix="1" applyNumberFormat="1" applyFont="1" applyBorder="1" applyAlignment="1">
      <alignment horizontal="right"/>
    </xf>
    <xf numFmtId="178" fontId="5" fillId="0" borderId="28" xfId="0" quotePrefix="1" applyNumberFormat="1" applyFont="1" applyBorder="1" applyAlignment="1">
      <alignment horizontal="right"/>
    </xf>
    <xf numFmtId="178" fontId="5" fillId="0" borderId="29" xfId="0" quotePrefix="1" applyNumberFormat="1" applyFont="1" applyBorder="1" applyAlignment="1">
      <alignment horizontal="right"/>
    </xf>
    <xf numFmtId="178" fontId="5" fillId="0" borderId="30" xfId="0" quotePrefix="1" applyNumberFormat="1" applyFont="1" applyBorder="1" applyAlignment="1">
      <alignment horizontal="right"/>
    </xf>
    <xf numFmtId="178" fontId="5" fillId="0" borderId="31" xfId="0" quotePrefix="1" applyNumberFormat="1" applyFont="1" applyBorder="1" applyAlignment="1">
      <alignment horizontal="right"/>
    </xf>
    <xf numFmtId="178" fontId="5" fillId="3" borderId="32" xfId="0" applyNumberFormat="1" applyFont="1" applyFill="1" applyBorder="1"/>
    <xf numFmtId="178" fontId="5" fillId="3" borderId="33" xfId="0" applyNumberFormat="1" applyFont="1" applyFill="1" applyBorder="1"/>
    <xf numFmtId="178" fontId="5" fillId="3" borderId="34" xfId="0" applyNumberFormat="1" applyFont="1" applyFill="1" applyBorder="1"/>
    <xf numFmtId="0" fontId="1" fillId="3" borderId="36" xfId="0" applyFont="1" applyFill="1" applyBorder="1" applyAlignment="1">
      <alignment horizontal="center"/>
    </xf>
    <xf numFmtId="178" fontId="5" fillId="3" borderId="20" xfId="0" applyNumberFormat="1" applyFont="1" applyFill="1" applyBorder="1"/>
    <xf numFmtId="178" fontId="5" fillId="0" borderId="3" xfId="0" applyNumberFormat="1" applyFont="1" applyBorder="1"/>
    <xf numFmtId="178" fontId="5" fillId="0" borderId="37" xfId="0" applyNumberFormat="1" applyFont="1" applyBorder="1"/>
    <xf numFmtId="178" fontId="5" fillId="3" borderId="38" xfId="0" applyNumberFormat="1" applyFont="1" applyFill="1" applyBorder="1"/>
    <xf numFmtId="178" fontId="5" fillId="3" borderId="21" xfId="0" applyNumberFormat="1" applyFont="1" applyFill="1" applyBorder="1"/>
    <xf numFmtId="0" fontId="1" fillId="3" borderId="40" xfId="0" applyFont="1" applyFill="1" applyBorder="1" applyAlignment="1">
      <alignment horizontal="center"/>
    </xf>
    <xf numFmtId="178" fontId="5" fillId="0" borderId="41" xfId="0" applyNumberFormat="1" applyFont="1" applyBorder="1"/>
    <xf numFmtId="178" fontId="5" fillId="0" borderId="42" xfId="0" applyNumberFormat="1" applyFont="1" applyBorder="1"/>
    <xf numFmtId="178" fontId="5" fillId="3" borderId="43" xfId="0" applyNumberFormat="1" applyFont="1" applyFill="1" applyBorder="1"/>
    <xf numFmtId="178" fontId="2" fillId="0" borderId="31" xfId="0" applyNumberFormat="1" applyFont="1" applyBorder="1"/>
    <xf numFmtId="0" fontId="1" fillId="2" borderId="44" xfId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178" fontId="5" fillId="3" borderId="0" xfId="0" applyNumberFormat="1" applyFont="1" applyFill="1"/>
    <xf numFmtId="0" fontId="1" fillId="3" borderId="49" xfId="0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right"/>
    </xf>
    <xf numFmtId="176" fontId="1" fillId="2" borderId="9" xfId="0" applyNumberFormat="1" applyFont="1" applyFill="1" applyBorder="1" applyAlignment="1">
      <alignment horizontal="centerContinuous"/>
    </xf>
    <xf numFmtId="178" fontId="5" fillId="0" borderId="26" xfId="0" applyNumberFormat="1" applyFont="1" applyBorder="1" applyAlignment="1">
      <alignment horizontal="right"/>
    </xf>
    <xf numFmtId="178" fontId="5" fillId="0" borderId="55" xfId="0" applyNumberFormat="1" applyFont="1" applyBorder="1"/>
    <xf numFmtId="178" fontId="5" fillId="3" borderId="56" xfId="0" applyNumberFormat="1" applyFont="1" applyFill="1" applyBorder="1"/>
    <xf numFmtId="178" fontId="5" fillId="3" borderId="57" xfId="0" applyNumberFormat="1" applyFont="1" applyFill="1" applyBorder="1"/>
    <xf numFmtId="178" fontId="5" fillId="3" borderId="58" xfId="0" applyNumberFormat="1" applyFont="1" applyFill="1" applyBorder="1"/>
    <xf numFmtId="178" fontId="5" fillId="3" borderId="60" xfId="0" applyNumberFormat="1" applyFont="1" applyFill="1" applyBorder="1"/>
    <xf numFmtId="0" fontId="3" fillId="2" borderId="61" xfId="0" applyFont="1" applyFill="1" applyBorder="1" applyAlignment="1">
      <alignment horizontal="center"/>
    </xf>
    <xf numFmtId="178" fontId="5" fillId="0" borderId="30" xfId="0" applyNumberFormat="1" applyFont="1" applyBorder="1"/>
    <xf numFmtId="178" fontId="5" fillId="0" borderId="28" xfId="0" applyNumberFormat="1" applyFont="1" applyBorder="1"/>
    <xf numFmtId="178" fontId="5" fillId="0" borderId="59" xfId="0" applyNumberFormat="1" applyFont="1" applyBorder="1"/>
    <xf numFmtId="178" fontId="5" fillId="3" borderId="19" xfId="0" applyNumberFormat="1" applyFont="1" applyFill="1" applyBorder="1"/>
    <xf numFmtId="178" fontId="5" fillId="3" borderId="63" xfId="0" applyNumberFormat="1" applyFont="1" applyFill="1" applyBorder="1"/>
    <xf numFmtId="178" fontId="5" fillId="3" borderId="64" xfId="0" applyNumberFormat="1" applyFont="1" applyFill="1" applyBorder="1"/>
    <xf numFmtId="178" fontId="5" fillId="3" borderId="65" xfId="0" applyNumberFormat="1" applyFont="1" applyFill="1" applyBorder="1"/>
    <xf numFmtId="178" fontId="5" fillId="3" borderId="66" xfId="0" applyNumberFormat="1" applyFont="1" applyFill="1" applyBorder="1"/>
    <xf numFmtId="177" fontId="5" fillId="3" borderId="70" xfId="0" applyNumberFormat="1" applyFont="1" applyFill="1" applyBorder="1"/>
    <xf numFmtId="177" fontId="5" fillId="3" borderId="71" xfId="0" applyNumberFormat="1" applyFont="1" applyFill="1" applyBorder="1"/>
    <xf numFmtId="177" fontId="5" fillId="3" borderId="72" xfId="0" applyNumberFormat="1" applyFont="1" applyFill="1" applyBorder="1"/>
    <xf numFmtId="177" fontId="5" fillId="3" borderId="73" xfId="0" applyNumberFormat="1" applyFont="1" applyFill="1" applyBorder="1"/>
    <xf numFmtId="0" fontId="1" fillId="2" borderId="74" xfId="1" applyFont="1" applyFill="1" applyBorder="1" applyAlignment="1">
      <alignment horizontal="center"/>
    </xf>
    <xf numFmtId="178" fontId="5" fillId="3" borderId="11" xfId="0" applyNumberFormat="1" applyFont="1" applyFill="1" applyBorder="1"/>
    <xf numFmtId="178" fontId="5" fillId="3" borderId="75" xfId="0" applyNumberFormat="1" applyFont="1" applyFill="1" applyBorder="1"/>
    <xf numFmtId="178" fontId="5" fillId="3" borderId="76" xfId="0" applyNumberFormat="1" applyFont="1" applyFill="1" applyBorder="1"/>
    <xf numFmtId="178" fontId="5" fillId="3" borderId="77" xfId="0" applyNumberFormat="1" applyFont="1" applyFill="1" applyBorder="1"/>
    <xf numFmtId="178" fontId="5" fillId="3" borderId="78" xfId="0" applyNumberFormat="1" applyFont="1" applyFill="1" applyBorder="1"/>
    <xf numFmtId="178" fontId="5" fillId="3" borderId="79" xfId="0" applyNumberFormat="1" applyFont="1" applyFill="1" applyBorder="1"/>
    <xf numFmtId="177" fontId="5" fillId="3" borderId="80" xfId="0" applyNumberFormat="1" applyFont="1" applyFill="1" applyBorder="1"/>
    <xf numFmtId="177" fontId="5" fillId="3" borderId="81" xfId="0" applyNumberFormat="1" applyFont="1" applyFill="1" applyBorder="1"/>
    <xf numFmtId="177" fontId="5" fillId="3" borderId="82" xfId="0" applyNumberFormat="1" applyFont="1" applyFill="1" applyBorder="1"/>
    <xf numFmtId="177" fontId="7" fillId="0" borderId="0" xfId="0" applyNumberFormat="1" applyFont="1"/>
    <xf numFmtId="0" fontId="8" fillId="0" borderId="0" xfId="0" applyFont="1"/>
    <xf numFmtId="177" fontId="9" fillId="0" borderId="0" xfId="0" applyNumberFormat="1" applyFont="1"/>
    <xf numFmtId="0" fontId="9" fillId="0" borderId="0" xfId="0" applyFont="1"/>
    <xf numFmtId="0" fontId="7" fillId="2" borderId="6" xfId="0" applyFont="1" applyFill="1" applyBorder="1" applyAlignment="1">
      <alignment horizontal="centerContinuous"/>
    </xf>
    <xf numFmtId="0" fontId="10" fillId="2" borderId="0" xfId="0" applyFont="1" applyFill="1"/>
    <xf numFmtId="0" fontId="10" fillId="2" borderId="6" xfId="0" applyFont="1" applyFill="1" applyBorder="1"/>
    <xf numFmtId="177" fontId="11" fillId="2" borderId="3" xfId="0" applyNumberFormat="1" applyFont="1" applyFill="1" applyBorder="1"/>
    <xf numFmtId="0" fontId="7" fillId="2" borderId="3" xfId="0" applyFont="1" applyFill="1" applyBorder="1"/>
    <xf numFmtId="177" fontId="7" fillId="2" borderId="3" xfId="0" applyNumberFormat="1" applyFont="1" applyFill="1" applyBorder="1"/>
    <xf numFmtId="0" fontId="12" fillId="2" borderId="5" xfId="0" applyFont="1" applyFill="1" applyBorder="1"/>
    <xf numFmtId="0" fontId="12" fillId="2" borderId="3" xfId="0" applyFont="1" applyFill="1" applyBorder="1"/>
    <xf numFmtId="0" fontId="7" fillId="2" borderId="5" xfId="0" applyFont="1" applyFill="1" applyBorder="1"/>
    <xf numFmtId="0" fontId="10" fillId="2" borderId="39" xfId="0" applyFont="1" applyFill="1" applyBorder="1"/>
    <xf numFmtId="0" fontId="7" fillId="2" borderId="1" xfId="0" applyFont="1" applyFill="1" applyBorder="1"/>
    <xf numFmtId="0" fontId="7" fillId="2" borderId="6" xfId="0" applyFont="1" applyFill="1" applyBorder="1"/>
    <xf numFmtId="0" fontId="7" fillId="2" borderId="39" xfId="0" applyFont="1" applyFill="1" applyBorder="1"/>
    <xf numFmtId="0" fontId="12" fillId="2" borderId="12" xfId="0" applyFont="1" applyFill="1" applyBorder="1"/>
    <xf numFmtId="0" fontId="10" fillId="2" borderId="46" xfId="0" applyFont="1" applyFill="1" applyBorder="1"/>
    <xf numFmtId="0" fontId="10" fillId="2" borderId="13" xfId="0" applyFont="1" applyFill="1" applyBorder="1"/>
    <xf numFmtId="177" fontId="7" fillId="2" borderId="35" xfId="0" applyNumberFormat="1" applyFont="1" applyFill="1" applyBorder="1"/>
    <xf numFmtId="0" fontId="7" fillId="2" borderId="35" xfId="0" applyFont="1" applyFill="1" applyBorder="1"/>
    <xf numFmtId="177" fontId="11" fillId="2" borderId="35" xfId="0" applyNumberFormat="1" applyFont="1" applyFill="1" applyBorder="1"/>
    <xf numFmtId="0" fontId="7" fillId="2" borderId="0" xfId="0" applyFont="1" applyFill="1"/>
    <xf numFmtId="0" fontId="1" fillId="3" borderId="87" xfId="0" applyFont="1" applyFill="1" applyBorder="1" applyAlignment="1">
      <alignment horizontal="center"/>
    </xf>
    <xf numFmtId="177" fontId="7" fillId="0" borderId="0" xfId="0" applyNumberFormat="1" applyFont="1" applyAlignment="1">
      <alignment horizontal="left" vertical="top" wrapText="1"/>
    </xf>
    <xf numFmtId="177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7" fillId="2" borderId="1" xfId="0" applyFont="1" applyFill="1" applyBorder="1" applyAlignment="1">
      <alignment horizontal="centerContinuous"/>
    </xf>
    <xf numFmtId="0" fontId="15" fillId="2" borderId="1" xfId="0" applyFont="1" applyFill="1" applyBorder="1"/>
    <xf numFmtId="177" fontId="7" fillId="2" borderId="1" xfId="0" applyNumberFormat="1" applyFont="1" applyFill="1" applyBorder="1"/>
    <xf numFmtId="0" fontId="10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left"/>
    </xf>
    <xf numFmtId="177" fontId="7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2" fillId="2" borderId="92" xfId="0" applyFont="1" applyFill="1" applyBorder="1"/>
    <xf numFmtId="177" fontId="11" fillId="2" borderId="93" xfId="0" applyNumberFormat="1" applyFont="1" applyFill="1" applyBorder="1"/>
    <xf numFmtId="0" fontId="1" fillId="3" borderId="94" xfId="0" applyFont="1" applyFill="1" applyBorder="1" applyAlignment="1">
      <alignment horizontal="center"/>
    </xf>
    <xf numFmtId="178" fontId="5" fillId="0" borderId="92" xfId="0" applyNumberFormat="1" applyFont="1" applyBorder="1"/>
    <xf numFmtId="178" fontId="5" fillId="0" borderId="95" xfId="0" applyNumberFormat="1" applyFont="1" applyBorder="1"/>
    <xf numFmtId="178" fontId="5" fillId="3" borderId="96" xfId="0" applyNumberFormat="1" applyFont="1" applyFill="1" applyBorder="1"/>
    <xf numFmtId="177" fontId="5" fillId="3" borderId="97" xfId="0" applyNumberFormat="1" applyFont="1" applyFill="1" applyBorder="1"/>
    <xf numFmtId="178" fontId="5" fillId="3" borderId="98" xfId="0" applyNumberFormat="1" applyFont="1" applyFill="1" applyBorder="1"/>
    <xf numFmtId="177" fontId="7" fillId="0" borderId="0" xfId="0" applyNumberFormat="1" applyFont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5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" fillId="3" borderId="103" xfId="0" applyFont="1" applyFill="1" applyBorder="1" applyAlignment="1">
      <alignment horizontal="center"/>
    </xf>
    <xf numFmtId="0" fontId="7" fillId="2" borderId="89" xfId="0" applyFont="1" applyFill="1" applyBorder="1"/>
    <xf numFmtId="177" fontId="2" fillId="0" borderId="0" xfId="0" applyNumberFormat="1" applyFont="1" applyAlignment="1">
      <alignment shrinkToFit="1"/>
    </xf>
    <xf numFmtId="176" fontId="1" fillId="2" borderId="9" xfId="0" applyNumberFormat="1" applyFont="1" applyFill="1" applyBorder="1" applyAlignment="1">
      <alignment horizontal="center" shrinkToFit="1"/>
    </xf>
    <xf numFmtId="177" fontId="5" fillId="3" borderId="54" xfId="0" applyNumberFormat="1" applyFont="1" applyFill="1" applyBorder="1" applyAlignment="1">
      <alignment shrinkToFit="1"/>
    </xf>
    <xf numFmtId="177" fontId="5" fillId="3" borderId="68" xfId="0" applyNumberFormat="1" applyFont="1" applyFill="1" applyBorder="1" applyAlignment="1">
      <alignment shrinkToFit="1"/>
    </xf>
    <xf numFmtId="177" fontId="5" fillId="3" borderId="52" xfId="0" applyNumberFormat="1" applyFont="1" applyFill="1" applyBorder="1" applyAlignment="1">
      <alignment shrinkToFit="1"/>
    </xf>
    <xf numFmtId="177" fontId="5" fillId="3" borderId="53" xfId="0" applyNumberFormat="1" applyFont="1" applyFill="1" applyBorder="1" applyAlignment="1">
      <alignment shrinkToFit="1"/>
    </xf>
    <xf numFmtId="177" fontId="5" fillId="3" borderId="67" xfId="0" applyNumberFormat="1" applyFont="1" applyFill="1" applyBorder="1" applyAlignment="1">
      <alignment shrinkToFit="1"/>
    </xf>
    <xf numFmtId="177" fontId="5" fillId="3" borderId="51" xfId="0" applyNumberFormat="1" applyFont="1" applyFill="1" applyBorder="1" applyAlignment="1">
      <alignment shrinkToFit="1"/>
    </xf>
    <xf numFmtId="177" fontId="5" fillId="3" borderId="99" xfId="0" applyNumberFormat="1" applyFont="1" applyFill="1" applyBorder="1" applyAlignment="1">
      <alignment shrinkToFit="1"/>
    </xf>
    <xf numFmtId="0" fontId="12" fillId="2" borderId="0" xfId="0" applyFont="1" applyFill="1"/>
    <xf numFmtId="177" fontId="11" fillId="2" borderId="48" xfId="0" applyNumberFormat="1" applyFont="1" applyFill="1" applyBorder="1"/>
    <xf numFmtId="178" fontId="5" fillId="0" borderId="1" xfId="0" applyNumberFormat="1" applyFont="1" applyBorder="1"/>
    <xf numFmtId="178" fontId="5" fillId="0" borderId="110" xfId="0" applyNumberFormat="1" applyFont="1" applyBorder="1"/>
    <xf numFmtId="178" fontId="5" fillId="0" borderId="111" xfId="0" applyNumberFormat="1" applyFont="1" applyBorder="1"/>
    <xf numFmtId="178" fontId="5" fillId="0" borderId="112" xfId="0" applyNumberFormat="1" applyFont="1" applyBorder="1"/>
    <xf numFmtId="178" fontId="5" fillId="3" borderId="113" xfId="0" applyNumberFormat="1" applyFont="1" applyFill="1" applyBorder="1"/>
    <xf numFmtId="177" fontId="5" fillId="3" borderId="115" xfId="0" applyNumberFormat="1" applyFont="1" applyFill="1" applyBorder="1"/>
    <xf numFmtId="177" fontId="5" fillId="3" borderId="116" xfId="0" applyNumberFormat="1" applyFont="1" applyFill="1" applyBorder="1"/>
    <xf numFmtId="178" fontId="5" fillId="3" borderId="117" xfId="0" applyNumberFormat="1" applyFont="1" applyFill="1" applyBorder="1"/>
    <xf numFmtId="177" fontId="5" fillId="3" borderId="50" xfId="0" applyNumberFormat="1" applyFont="1" applyFill="1" applyBorder="1" applyAlignment="1">
      <alignment shrinkToFit="1"/>
    </xf>
    <xf numFmtId="177" fontId="5" fillId="3" borderId="118" xfId="0" applyNumberFormat="1" applyFont="1" applyFill="1" applyBorder="1" applyAlignment="1">
      <alignment shrinkToFit="1"/>
    </xf>
    <xf numFmtId="0" fontId="13" fillId="2" borderId="0" xfId="0" applyFont="1" applyFill="1"/>
    <xf numFmtId="179" fontId="5" fillId="3" borderId="119" xfId="0" applyNumberFormat="1" applyFont="1" applyFill="1" applyBorder="1"/>
    <xf numFmtId="176" fontId="1" fillId="2" borderId="1" xfId="0" applyNumberFormat="1" applyFont="1" applyFill="1" applyBorder="1" applyAlignment="1">
      <alignment horizontal="center"/>
    </xf>
    <xf numFmtId="179" fontId="5" fillId="3" borderId="120" xfId="0" applyNumberFormat="1" applyFont="1" applyFill="1" applyBorder="1"/>
    <xf numFmtId="179" fontId="5" fillId="3" borderId="121" xfId="0" applyNumberFormat="1" applyFont="1" applyFill="1" applyBorder="1"/>
    <xf numFmtId="179" fontId="5" fillId="3" borderId="122" xfId="0" applyNumberFormat="1" applyFont="1" applyFill="1" applyBorder="1"/>
    <xf numFmtId="179" fontId="5" fillId="3" borderId="123" xfId="0" applyNumberFormat="1" applyFont="1" applyFill="1" applyBorder="1"/>
    <xf numFmtId="176" fontId="1" fillId="2" borderId="124" xfId="1" applyNumberFormat="1" applyFont="1" applyFill="1" applyBorder="1" applyAlignment="1">
      <alignment horizontal="center"/>
    </xf>
    <xf numFmtId="176" fontId="1" fillId="2" borderId="125" xfId="0" applyNumberFormat="1" applyFont="1" applyFill="1" applyBorder="1" applyAlignment="1">
      <alignment horizontal="centerContinuous"/>
    </xf>
    <xf numFmtId="176" fontId="1" fillId="2" borderId="126" xfId="1" applyNumberFormat="1" applyFont="1" applyFill="1" applyBorder="1" applyAlignment="1">
      <alignment horizontal="center"/>
    </xf>
    <xf numFmtId="179" fontId="5" fillId="3" borderId="127" xfId="0" applyNumberFormat="1" applyFont="1" applyFill="1" applyBorder="1"/>
    <xf numFmtId="176" fontId="1" fillId="2" borderId="128" xfId="0" applyNumberFormat="1" applyFont="1" applyFill="1" applyBorder="1" applyAlignment="1">
      <alignment horizontal="center" shrinkToFit="1"/>
    </xf>
    <xf numFmtId="178" fontId="5" fillId="0" borderId="129" xfId="0" applyNumberFormat="1" applyFont="1" applyBorder="1"/>
    <xf numFmtId="178" fontId="5" fillId="0" borderId="130" xfId="0" applyNumberFormat="1" applyFont="1" applyBorder="1"/>
    <xf numFmtId="178" fontId="5" fillId="0" borderId="131" xfId="0" applyNumberFormat="1" applyFont="1" applyBorder="1"/>
    <xf numFmtId="178" fontId="5" fillId="0" borderId="62" xfId="0" applyNumberFormat="1" applyFont="1" applyBorder="1"/>
    <xf numFmtId="178" fontId="5" fillId="3" borderId="132" xfId="0" applyNumberFormat="1" applyFont="1" applyFill="1" applyBorder="1"/>
    <xf numFmtId="0" fontId="7" fillId="2" borderId="13" xfId="0" applyFont="1" applyFill="1" applyBorder="1"/>
    <xf numFmtId="0" fontId="1" fillId="3" borderId="116" xfId="0" applyFont="1" applyFill="1" applyBorder="1" applyAlignment="1">
      <alignment horizontal="center"/>
    </xf>
    <xf numFmtId="178" fontId="5" fillId="3" borderId="136" xfId="0" applyNumberFormat="1" applyFont="1" applyFill="1" applyBorder="1"/>
    <xf numFmtId="0" fontId="10" fillId="2" borderId="141" xfId="0" applyFont="1" applyFill="1" applyBorder="1"/>
    <xf numFmtId="0" fontId="7" fillId="2" borderId="141" xfId="0" applyFont="1" applyFill="1" applyBorder="1"/>
    <xf numFmtId="0" fontId="1" fillId="3" borderId="142" xfId="0" applyFont="1" applyFill="1" applyBorder="1" applyAlignment="1">
      <alignment horizontal="center"/>
    </xf>
    <xf numFmtId="178" fontId="5" fillId="0" borderId="143" xfId="0" applyNumberFormat="1" applyFont="1" applyBorder="1"/>
    <xf numFmtId="178" fontId="5" fillId="0" borderId="144" xfId="0" applyNumberFormat="1" applyFont="1" applyBorder="1"/>
    <xf numFmtId="178" fontId="5" fillId="3" borderId="145" xfId="0" applyNumberFormat="1" applyFont="1" applyFill="1" applyBorder="1"/>
    <xf numFmtId="177" fontId="5" fillId="3" borderId="146" xfId="0" applyNumberFormat="1" applyFont="1" applyFill="1" applyBorder="1"/>
    <xf numFmtId="178" fontId="5" fillId="3" borderId="147" xfId="0" applyNumberFormat="1" applyFont="1" applyFill="1" applyBorder="1"/>
    <xf numFmtId="177" fontId="5" fillId="3" borderId="148" xfId="0" applyNumberFormat="1" applyFont="1" applyFill="1" applyBorder="1" applyAlignment="1">
      <alignment shrinkToFit="1"/>
    </xf>
    <xf numFmtId="0" fontId="1" fillId="3" borderId="149" xfId="0" applyFont="1" applyFill="1" applyBorder="1" applyAlignment="1">
      <alignment horizontal="center"/>
    </xf>
    <xf numFmtId="0" fontId="1" fillId="3" borderId="150" xfId="0" applyFont="1" applyFill="1" applyBorder="1" applyAlignment="1">
      <alignment horizontal="center"/>
    </xf>
    <xf numFmtId="0" fontId="1" fillId="3" borderId="151" xfId="0" applyFont="1" applyFill="1" applyBorder="1" applyAlignment="1">
      <alignment horizontal="center"/>
    </xf>
    <xf numFmtId="0" fontId="1" fillId="3" borderId="152" xfId="0" applyFont="1" applyFill="1" applyBorder="1" applyAlignment="1">
      <alignment horizontal="center"/>
    </xf>
    <xf numFmtId="41" fontId="5" fillId="0" borderId="23" xfId="0" applyNumberFormat="1" applyFont="1" applyBorder="1"/>
    <xf numFmtId="178" fontId="5" fillId="10" borderId="23" xfId="0" quotePrefix="1" applyNumberFormat="1" applyFont="1" applyFill="1" applyBorder="1" applyAlignment="1">
      <alignment horizontal="right"/>
    </xf>
    <xf numFmtId="178" fontId="5" fillId="10" borderId="30" xfId="0" applyNumberFormat="1" applyFont="1" applyFill="1" applyBorder="1"/>
    <xf numFmtId="178" fontId="5" fillId="10" borderId="23" xfId="0" applyNumberFormat="1" applyFont="1" applyFill="1" applyBorder="1"/>
    <xf numFmtId="178" fontId="5" fillId="10" borderId="111" xfId="0" applyNumberFormat="1" applyFont="1" applyFill="1" applyBorder="1"/>
    <xf numFmtId="178" fontId="5" fillId="10" borderId="41" xfId="0" applyNumberFormat="1" applyFont="1" applyFill="1" applyBorder="1"/>
    <xf numFmtId="178" fontId="16" fillId="3" borderId="38" xfId="0" applyNumberFormat="1" applyFont="1" applyFill="1" applyBorder="1"/>
    <xf numFmtId="178" fontId="16" fillId="3" borderId="43" xfId="0" applyNumberFormat="1" applyFont="1" applyFill="1" applyBorder="1"/>
    <xf numFmtId="178" fontId="5" fillId="0" borderId="153" xfId="0" applyNumberFormat="1" applyFont="1" applyBorder="1"/>
    <xf numFmtId="178" fontId="5" fillId="10" borderId="154" xfId="0" applyNumberFormat="1" applyFont="1" applyFill="1" applyBorder="1"/>
    <xf numFmtId="178" fontId="5" fillId="0" borderId="154" xfId="0" applyNumberFormat="1" applyFont="1" applyBorder="1"/>
    <xf numFmtId="178" fontId="5" fillId="10" borderId="155" xfId="0" applyNumberFormat="1" applyFont="1" applyFill="1" applyBorder="1"/>
    <xf numFmtId="178" fontId="5" fillId="0" borderId="156" xfId="0" applyNumberFormat="1" applyFont="1" applyBorder="1"/>
    <xf numFmtId="178" fontId="5" fillId="0" borderId="157" xfId="0" applyNumberFormat="1" applyFont="1" applyBorder="1"/>
    <xf numFmtId="178" fontId="5" fillId="10" borderId="158" xfId="0" applyNumberFormat="1" applyFont="1" applyFill="1" applyBorder="1"/>
    <xf numFmtId="178" fontId="5" fillId="10" borderId="159" xfId="0" applyNumberFormat="1" applyFont="1" applyFill="1" applyBorder="1"/>
    <xf numFmtId="178" fontId="5" fillId="0" borderId="160" xfId="0" applyNumberFormat="1" applyFont="1" applyBorder="1"/>
    <xf numFmtId="178" fontId="5" fillId="11" borderId="21" xfId="0" applyNumberFormat="1" applyFont="1" applyFill="1" applyBorder="1"/>
    <xf numFmtId="178" fontId="5" fillId="11" borderId="114" xfId="0" applyNumberFormat="1" applyFont="1" applyFill="1" applyBorder="1"/>
    <xf numFmtId="178" fontId="5" fillId="11" borderId="38" xfId="0" applyNumberFormat="1" applyFont="1" applyFill="1" applyBorder="1"/>
    <xf numFmtId="178" fontId="5" fillId="0" borderId="0" xfId="0" applyNumberFormat="1" applyFont="1"/>
    <xf numFmtId="178" fontId="5" fillId="0" borderId="161" xfId="0" applyNumberFormat="1" applyFont="1" applyBorder="1"/>
    <xf numFmtId="178" fontId="5" fillId="11" borderId="96" xfId="0" applyNumberFormat="1" applyFont="1" applyFill="1" applyBorder="1"/>
    <xf numFmtId="178" fontId="5" fillId="10" borderId="55" xfId="0" applyNumberFormat="1" applyFont="1" applyFill="1" applyBorder="1"/>
    <xf numFmtId="177" fontId="11" fillId="2" borderId="35" xfId="0" applyNumberFormat="1" applyFont="1" applyFill="1" applyBorder="1" applyAlignment="1">
      <alignment horizontal="left" vertical="center" wrapText="1"/>
    </xf>
    <xf numFmtId="177" fontId="11" fillId="2" borderId="102" xfId="0" applyNumberFormat="1" applyFont="1" applyFill="1" applyBorder="1" applyAlignment="1">
      <alignment horizontal="left" vertical="center" wrapText="1"/>
    </xf>
    <xf numFmtId="177" fontId="11" fillId="2" borderId="86" xfId="0" applyNumberFormat="1" applyFont="1" applyFill="1" applyBorder="1" applyAlignment="1">
      <alignment horizontal="center" vertical="center" shrinkToFit="1"/>
    </xf>
    <xf numFmtId="177" fontId="11" fillId="2" borderId="140" xfId="0" applyNumberFormat="1" applyFont="1" applyFill="1" applyBorder="1" applyAlignment="1">
      <alignment horizontal="center" vertical="center" shrinkToFit="1"/>
    </xf>
    <xf numFmtId="177" fontId="11" fillId="2" borderId="101" xfId="0" applyNumberFormat="1" applyFont="1" applyFill="1" applyBorder="1" applyAlignment="1">
      <alignment horizontal="center" vertical="center" shrinkToFit="1"/>
    </xf>
    <xf numFmtId="177" fontId="11" fillId="2" borderId="100" xfId="0" applyNumberFormat="1" applyFont="1" applyFill="1" applyBorder="1" applyAlignment="1">
      <alignment horizontal="center" vertical="center" shrinkToFit="1"/>
    </xf>
    <xf numFmtId="177" fontId="11" fillId="2" borderId="109" xfId="0" applyNumberFormat="1" applyFont="1" applyFill="1" applyBorder="1" applyAlignment="1">
      <alignment horizontal="center" vertical="center" shrinkToFit="1"/>
    </xf>
    <xf numFmtId="177" fontId="11" fillId="2" borderId="85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/>
    </xf>
    <xf numFmtId="177" fontId="11" fillId="2" borderId="39" xfId="0" applyNumberFormat="1" applyFont="1" applyFill="1" applyBorder="1" applyAlignment="1">
      <alignment horizontal="center" vertical="center"/>
    </xf>
    <xf numFmtId="177" fontId="11" fillId="0" borderId="69" xfId="0" quotePrefix="1" applyNumberFormat="1" applyFont="1" applyBorder="1" applyAlignment="1">
      <alignment horizontal="center" vertical="center"/>
    </xf>
    <xf numFmtId="177" fontId="11" fillId="0" borderId="107" xfId="0" quotePrefix="1" applyNumberFormat="1" applyFont="1" applyBorder="1" applyAlignment="1">
      <alignment horizontal="center" vertical="center"/>
    </xf>
    <xf numFmtId="177" fontId="11" fillId="0" borderId="139" xfId="0" quotePrefix="1" applyNumberFormat="1" applyFont="1" applyBorder="1" applyAlignment="1">
      <alignment horizontal="center" vertical="center"/>
    </xf>
    <xf numFmtId="177" fontId="11" fillId="0" borderId="90" xfId="0" quotePrefix="1" applyNumberFormat="1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shrinkToFit="1"/>
    </xf>
    <xf numFmtId="177" fontId="7" fillId="2" borderId="39" xfId="0" applyNumberFormat="1" applyFont="1" applyFill="1" applyBorder="1" applyAlignment="1">
      <alignment horizontal="center" vertical="center" shrinkToFit="1"/>
    </xf>
    <xf numFmtId="177" fontId="11" fillId="2" borderId="3" xfId="0" applyNumberFormat="1" applyFont="1" applyFill="1" applyBorder="1" applyAlignment="1">
      <alignment horizontal="center" vertical="center" shrinkToFit="1"/>
    </xf>
    <xf numFmtId="177" fontId="11" fillId="2" borderId="39" xfId="0" applyNumberFormat="1" applyFont="1" applyFill="1" applyBorder="1" applyAlignment="1">
      <alignment horizontal="center" vertical="center" shrinkToFit="1"/>
    </xf>
    <xf numFmtId="177" fontId="11" fillId="0" borderId="108" xfId="0" quotePrefix="1" applyNumberFormat="1" applyFont="1" applyBorder="1" applyAlignment="1">
      <alignment horizontal="center" vertical="center"/>
    </xf>
    <xf numFmtId="177" fontId="11" fillId="0" borderId="104" xfId="0" quotePrefix="1" applyNumberFormat="1" applyFont="1" applyBorder="1" applyAlignment="1">
      <alignment horizontal="center" vertical="center"/>
    </xf>
    <xf numFmtId="177" fontId="11" fillId="0" borderId="89" xfId="0" quotePrefix="1" applyNumberFormat="1" applyFont="1" applyBorder="1" applyAlignment="1">
      <alignment horizontal="center" vertical="center"/>
    </xf>
    <xf numFmtId="177" fontId="11" fillId="0" borderId="47" xfId="0" quotePrefix="1" applyNumberFormat="1" applyFont="1" applyBorder="1" applyAlignment="1">
      <alignment horizontal="center" vertical="center"/>
    </xf>
    <xf numFmtId="177" fontId="11" fillId="0" borderId="88" xfId="0" quotePrefix="1" applyNumberFormat="1" applyFont="1" applyBorder="1" applyAlignment="1">
      <alignment horizontal="center" vertical="center"/>
    </xf>
    <xf numFmtId="177" fontId="7" fillId="7" borderId="69" xfId="0" applyNumberFormat="1" applyFont="1" applyFill="1" applyBorder="1" applyAlignment="1">
      <alignment horizontal="left" vertical="top" wrapText="1"/>
    </xf>
    <xf numFmtId="177" fontId="7" fillId="7" borderId="107" xfId="0" applyNumberFormat="1" applyFont="1" applyFill="1" applyBorder="1" applyAlignment="1">
      <alignment horizontal="left" vertical="top" wrapText="1"/>
    </xf>
    <xf numFmtId="177" fontId="7" fillId="8" borderId="105" xfId="0" applyNumberFormat="1" applyFont="1" applyFill="1" applyBorder="1" applyAlignment="1">
      <alignment horizontal="left" vertical="top" wrapText="1"/>
    </xf>
    <xf numFmtId="177" fontId="7" fillId="8" borderId="106" xfId="0" applyNumberFormat="1" applyFont="1" applyFill="1" applyBorder="1" applyAlignment="1">
      <alignment horizontal="left" vertical="top" wrapText="1"/>
    </xf>
    <xf numFmtId="177" fontId="7" fillId="4" borderId="137" xfId="0" applyNumberFormat="1" applyFont="1" applyFill="1" applyBorder="1" applyAlignment="1">
      <alignment horizontal="left" vertical="top" wrapText="1"/>
    </xf>
    <xf numFmtId="177" fontId="7" fillId="4" borderId="106" xfId="0" applyNumberFormat="1" applyFont="1" applyFill="1" applyBorder="1" applyAlignment="1">
      <alignment horizontal="left" vertical="top" wrapText="1"/>
    </xf>
    <xf numFmtId="177" fontId="7" fillId="4" borderId="138" xfId="0" applyNumberFormat="1" applyFont="1" applyFill="1" applyBorder="1" applyAlignment="1">
      <alignment horizontal="left" vertical="top" wrapText="1"/>
    </xf>
    <xf numFmtId="177" fontId="7" fillId="9" borderId="133" xfId="0" applyNumberFormat="1" applyFont="1" applyFill="1" applyBorder="1" applyAlignment="1">
      <alignment horizontal="left" vertical="top" wrapText="1"/>
    </xf>
    <xf numFmtId="177" fontId="7" fillId="9" borderId="134" xfId="0" applyNumberFormat="1" applyFont="1" applyFill="1" applyBorder="1" applyAlignment="1">
      <alignment horizontal="left" vertical="top"/>
    </xf>
    <xf numFmtId="177" fontId="7" fillId="9" borderId="135" xfId="0" applyNumberFormat="1" applyFont="1" applyFill="1" applyBorder="1" applyAlignment="1">
      <alignment horizontal="left" vertical="top"/>
    </xf>
    <xf numFmtId="177" fontId="7" fillId="6" borderId="10" xfId="0" applyNumberFormat="1" applyFont="1" applyFill="1" applyBorder="1" applyAlignment="1">
      <alignment horizontal="left" vertical="top" wrapText="1"/>
    </xf>
    <xf numFmtId="177" fontId="7" fillId="6" borderId="47" xfId="0" applyNumberFormat="1" applyFont="1" applyFill="1" applyBorder="1" applyAlignment="1">
      <alignment horizontal="left" vertical="top" wrapText="1"/>
    </xf>
    <xf numFmtId="177" fontId="7" fillId="6" borderId="84" xfId="0" applyNumberFormat="1" applyFont="1" applyFill="1" applyBorder="1" applyAlignment="1">
      <alignment horizontal="left" vertical="top" wrapText="1"/>
    </xf>
    <xf numFmtId="177" fontId="7" fillId="6" borderId="83" xfId="0" applyNumberFormat="1" applyFont="1" applyFill="1" applyBorder="1" applyAlignment="1">
      <alignment horizontal="left" vertical="top" wrapText="1"/>
    </xf>
    <xf numFmtId="177" fontId="7" fillId="6" borderId="69" xfId="0" applyNumberFormat="1" applyFont="1" applyFill="1" applyBorder="1" applyAlignment="1">
      <alignment horizontal="left" vertical="top" wrapText="1"/>
    </xf>
    <xf numFmtId="177" fontId="7" fillId="5" borderId="90" xfId="0" applyNumberFormat="1" applyFont="1" applyFill="1" applyBorder="1" applyAlignment="1">
      <alignment horizontal="center" vertical="top" wrapText="1"/>
    </xf>
    <xf numFmtId="177" fontId="7" fillId="5" borderId="69" xfId="0" applyNumberFormat="1" applyFont="1" applyFill="1" applyBorder="1" applyAlignment="1">
      <alignment horizontal="center" vertical="top" wrapText="1"/>
    </xf>
    <xf numFmtId="177" fontId="7" fillId="5" borderId="139" xfId="0" applyNumberFormat="1" applyFont="1" applyFill="1" applyBorder="1" applyAlignment="1">
      <alignment horizontal="center" vertical="top" wrapText="1"/>
    </xf>
    <xf numFmtId="177" fontId="7" fillId="7" borderId="91" xfId="0" applyNumberFormat="1" applyFont="1" applyFill="1" applyBorder="1" applyAlignment="1">
      <alignment horizontal="left" vertical="top" wrapText="1"/>
    </xf>
    <xf numFmtId="177" fontId="7" fillId="7" borderId="47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_輸出入" xfId="1" xr:uid="{00000000-0005-0000-0000-000001000000}"/>
  </cellStyles>
  <dxfs count="0"/>
  <tableStyles count="0" defaultTableStyle="TableStyleMedium9" defaultPivotStyle="PivotStyleLight16"/>
  <colors>
    <mruColors>
      <color rgb="FFF8FDB5"/>
      <color rgb="FFE7F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60958</xdr:colOff>
      <xdr:row>5</xdr:row>
      <xdr:rowOff>60958</xdr:rowOff>
    </xdr:from>
    <xdr:to>
      <xdr:col>2</xdr:col>
      <xdr:colOff>487679</xdr:colOff>
      <xdr:row>8</xdr:row>
      <xdr:rowOff>182879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>
          <a:spLocks noChangeShapeType="1"/>
        </xdr:cNvSpPr>
      </xdr:nvSpPr>
      <xdr:spPr bwMode="auto">
        <a:xfrm flipH="1" flipV="1">
          <a:off x="60958" y="2926078"/>
          <a:ext cx="1493521" cy="1379221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Z51"/>
  <sheetViews>
    <sheetView tabSelected="1" showOutlineSymbols="0" zoomScale="85" zoomScaleNormal="85" zoomScaleSheetLayoutView="75" workbookViewId="0">
      <pane xSplit="3" ySplit="9" topLeftCell="AO36" activePane="bottomRight" state="frozen"/>
      <selection activeCell="B1" sqref="B1"/>
      <selection pane="topRight" activeCell="D1" sqref="D1"/>
      <selection pane="bottomLeft" activeCell="B9" sqref="B9"/>
      <selection pane="bottomRight" activeCell="AZ48" sqref="AZ48"/>
    </sheetView>
  </sheetViews>
  <sheetFormatPr defaultColWidth="10.6640625" defaultRowHeight="14.25" x14ac:dyDescent="0.15"/>
  <cols>
    <col min="1" max="1" width="1.109375" style="2" customWidth="1"/>
    <col min="2" max="2" width="12.77734375" style="2" customWidth="1"/>
    <col min="3" max="3" width="6" style="2" customWidth="1"/>
    <col min="4" max="4" width="7.44140625" style="2" customWidth="1"/>
    <col min="5" max="5" width="9.5546875" style="2" customWidth="1"/>
    <col min="6" max="6" width="7.44140625" style="1" customWidth="1"/>
    <col min="7" max="7" width="6.44140625" style="2" customWidth="1"/>
    <col min="8" max="8" width="6.88671875" style="2" customWidth="1"/>
    <col min="9" max="9" width="6.44140625" style="2" customWidth="1"/>
    <col min="10" max="10" width="7.44140625" style="2" customWidth="1"/>
    <col min="11" max="11" width="6.44140625" style="2" customWidth="1"/>
    <col min="12" max="12" width="6.88671875" style="2" customWidth="1"/>
    <col min="13" max="13" width="6.44140625" style="2" customWidth="1"/>
    <col min="14" max="14" width="6.88671875" style="2" customWidth="1"/>
    <col min="15" max="19" width="6.44140625" style="2" customWidth="1"/>
    <col min="20" max="20" width="6.88671875" style="2" customWidth="1"/>
    <col min="21" max="21" width="6.44140625" style="2" customWidth="1"/>
    <col min="22" max="22" width="8.5546875" style="2" customWidth="1"/>
    <col min="23" max="23" width="6.44140625" style="2" customWidth="1"/>
    <col min="24" max="24" width="7.21875" style="2" customWidth="1"/>
    <col min="25" max="25" width="6.44140625" style="2" customWidth="1"/>
    <col min="26" max="26" width="7.88671875" style="2" customWidth="1"/>
    <col min="27" max="27" width="6.44140625" style="2" customWidth="1"/>
    <col min="28" max="28" width="9.33203125" style="2" customWidth="1"/>
    <col min="29" max="31" width="6.44140625" style="2" customWidth="1"/>
    <col min="32" max="32" width="8.21875" style="2" customWidth="1"/>
    <col min="33" max="33" width="6.44140625" style="2" customWidth="1"/>
    <col min="34" max="34" width="9.109375" style="2" customWidth="1"/>
    <col min="35" max="35" width="6.44140625" style="2" customWidth="1"/>
    <col min="36" max="36" width="7.6640625" style="2" customWidth="1"/>
    <col min="37" max="39" width="6.44140625" style="2" customWidth="1"/>
    <col min="40" max="40" width="7.77734375" style="2" customWidth="1"/>
    <col min="41" max="41" width="6.44140625" style="1" customWidth="1"/>
    <col min="42" max="42" width="7.6640625" style="1" customWidth="1"/>
    <col min="43" max="43" width="6.44140625" style="1" customWidth="1"/>
    <col min="44" max="44" width="6.88671875" style="1" customWidth="1"/>
    <col min="45" max="45" width="6.44140625" style="1" customWidth="1"/>
    <col min="46" max="46" width="6.88671875" style="1" customWidth="1"/>
    <col min="47" max="47" width="6.44140625" style="1" customWidth="1"/>
    <col min="48" max="48" width="7.21875" style="1" customWidth="1"/>
    <col min="49" max="49" width="6.44140625" style="1" customWidth="1"/>
    <col min="50" max="50" width="9.5546875" style="1" customWidth="1"/>
    <col min="51" max="51" width="6.44140625" style="1" customWidth="1"/>
    <col min="52" max="52" width="7.21875" style="1" customWidth="1"/>
    <col min="53" max="54" width="6.6640625" style="2" customWidth="1"/>
    <col min="55" max="16384" width="10.6640625" style="2"/>
  </cols>
  <sheetData>
    <row r="1" spans="2:52" s="71" customFormat="1" ht="33" customHeight="1" x14ac:dyDescent="0.2">
      <c r="B1" s="72" t="s">
        <v>69</v>
      </c>
      <c r="G1" s="73" t="s">
        <v>70</v>
      </c>
      <c r="M1" s="74"/>
      <c r="P1" s="73"/>
    </row>
    <row r="2" spans="2:52" s="71" customFormat="1" ht="19.5" thickBot="1" x14ac:dyDescent="0.25">
      <c r="B2" s="72"/>
      <c r="G2" s="73"/>
      <c r="M2" s="74"/>
      <c r="P2" s="73"/>
    </row>
    <row r="3" spans="2:52" s="104" customFormat="1" ht="55.9" customHeight="1" x14ac:dyDescent="0.2">
      <c r="B3" s="105"/>
      <c r="G3" s="225" t="s">
        <v>49</v>
      </c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7" t="s">
        <v>50</v>
      </c>
      <c r="AP3" s="228"/>
      <c r="AQ3" s="228"/>
      <c r="AR3" s="228"/>
      <c r="AS3" s="228"/>
      <c r="AT3" s="228"/>
      <c r="AU3" s="228"/>
      <c r="AV3" s="229"/>
      <c r="AW3" s="230" t="s">
        <v>51</v>
      </c>
      <c r="AX3" s="231"/>
      <c r="AY3" s="231"/>
      <c r="AZ3" s="232"/>
    </row>
    <row r="4" spans="2:52" s="96" customFormat="1" ht="72" customHeight="1" x14ac:dyDescent="0.2">
      <c r="B4" s="98"/>
      <c r="G4" s="233" t="s">
        <v>73</v>
      </c>
      <c r="H4" s="234"/>
      <c r="I4" s="234"/>
      <c r="J4" s="235"/>
      <c r="K4" s="236" t="s">
        <v>40</v>
      </c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5"/>
      <c r="W4" s="236" t="s">
        <v>71</v>
      </c>
      <c r="X4" s="234"/>
      <c r="Y4" s="234"/>
      <c r="Z4" s="235"/>
      <c r="AA4" s="236" t="s">
        <v>42</v>
      </c>
      <c r="AB4" s="234"/>
      <c r="AC4" s="234"/>
      <c r="AD4" s="235"/>
      <c r="AE4" s="236" t="s">
        <v>43</v>
      </c>
      <c r="AF4" s="234"/>
      <c r="AG4" s="234"/>
      <c r="AH4" s="234"/>
      <c r="AI4" s="234"/>
      <c r="AJ4" s="234"/>
      <c r="AK4" s="234"/>
      <c r="AL4" s="234"/>
      <c r="AM4" s="237" t="s">
        <v>60</v>
      </c>
      <c r="AN4" s="236"/>
      <c r="AO4" s="238"/>
      <c r="AP4" s="239"/>
      <c r="AQ4" s="239"/>
      <c r="AR4" s="239"/>
      <c r="AS4" s="239"/>
      <c r="AT4" s="239"/>
      <c r="AU4" s="239"/>
      <c r="AV4" s="240"/>
      <c r="AW4" s="241" t="s">
        <v>52</v>
      </c>
      <c r="AX4" s="242"/>
      <c r="AY4" s="223" t="s">
        <v>54</v>
      </c>
      <c r="AZ4" s="224"/>
    </row>
    <row r="5" spans="2:52" s="97" customFormat="1" ht="24.6" customHeight="1" thickBot="1" x14ac:dyDescent="0.25">
      <c r="G5" s="218" t="s">
        <v>30</v>
      </c>
      <c r="H5" s="210"/>
      <c r="I5" s="210" t="s">
        <v>31</v>
      </c>
      <c r="J5" s="210"/>
      <c r="K5" s="210" t="s">
        <v>34</v>
      </c>
      <c r="L5" s="210"/>
      <c r="M5" s="210" t="s">
        <v>35</v>
      </c>
      <c r="N5" s="210"/>
      <c r="O5" s="210" t="s">
        <v>36</v>
      </c>
      <c r="P5" s="210"/>
      <c r="Q5" s="210" t="s">
        <v>37</v>
      </c>
      <c r="R5" s="210"/>
      <c r="S5" s="210" t="s">
        <v>38</v>
      </c>
      <c r="T5" s="210"/>
      <c r="U5" s="210" t="s">
        <v>21</v>
      </c>
      <c r="V5" s="210"/>
      <c r="W5" s="210" t="s">
        <v>39</v>
      </c>
      <c r="X5" s="210"/>
      <c r="Y5" s="210" t="s">
        <v>22</v>
      </c>
      <c r="Z5" s="210"/>
      <c r="AA5" s="210" t="s">
        <v>41</v>
      </c>
      <c r="AB5" s="210"/>
      <c r="AC5" s="210" t="s">
        <v>32</v>
      </c>
      <c r="AD5" s="210"/>
      <c r="AE5" s="222" t="s">
        <v>44</v>
      </c>
      <c r="AF5" s="220"/>
      <c r="AG5" s="210" t="s">
        <v>74</v>
      </c>
      <c r="AH5" s="210"/>
      <c r="AI5" s="219" t="s">
        <v>45</v>
      </c>
      <c r="AJ5" s="220"/>
      <c r="AK5" s="210" t="s">
        <v>72</v>
      </c>
      <c r="AL5" s="210"/>
      <c r="AM5" s="221" t="s">
        <v>46</v>
      </c>
      <c r="AN5" s="221"/>
      <c r="AO5" s="213" t="s">
        <v>47</v>
      </c>
      <c r="AP5" s="210"/>
      <c r="AQ5" s="210" t="s">
        <v>33</v>
      </c>
      <c r="AR5" s="210"/>
      <c r="AS5" s="210" t="s">
        <v>23</v>
      </c>
      <c r="AT5" s="210"/>
      <c r="AU5" s="210" t="s">
        <v>48</v>
      </c>
      <c r="AV5" s="212"/>
      <c r="AW5" s="213" t="s">
        <v>24</v>
      </c>
      <c r="AX5" s="210"/>
      <c r="AY5" s="210" t="s">
        <v>53</v>
      </c>
      <c r="AZ5" s="211"/>
    </row>
    <row r="6" spans="2:52" s="114" customFormat="1" ht="18" customHeight="1" x14ac:dyDescent="0.2">
      <c r="B6" s="115"/>
      <c r="C6" s="116"/>
      <c r="D6" s="117"/>
      <c r="E6" s="118"/>
      <c r="F6" s="119"/>
      <c r="G6" s="214" t="s">
        <v>28</v>
      </c>
      <c r="H6" s="215"/>
      <c r="I6" s="216" t="s">
        <v>29</v>
      </c>
      <c r="J6" s="217"/>
      <c r="K6" s="202" t="s">
        <v>55</v>
      </c>
      <c r="L6" s="205"/>
      <c r="M6" s="202" t="s">
        <v>56</v>
      </c>
      <c r="N6" s="205"/>
      <c r="O6" s="202" t="s">
        <v>58</v>
      </c>
      <c r="P6" s="205"/>
      <c r="Q6" s="202" t="s">
        <v>59</v>
      </c>
      <c r="R6" s="205"/>
      <c r="S6" s="202" t="s">
        <v>60</v>
      </c>
      <c r="T6" s="205"/>
      <c r="U6" s="202" t="s">
        <v>60</v>
      </c>
      <c r="V6" s="205"/>
      <c r="W6" s="202" t="s">
        <v>62</v>
      </c>
      <c r="X6" s="205"/>
      <c r="Y6" s="202" t="s">
        <v>60</v>
      </c>
      <c r="Z6" s="205"/>
      <c r="AA6" s="208" t="s">
        <v>57</v>
      </c>
      <c r="AB6" s="209"/>
      <c r="AC6" s="202" t="s">
        <v>60</v>
      </c>
      <c r="AD6" s="205"/>
      <c r="AE6" s="202" t="s">
        <v>63</v>
      </c>
      <c r="AF6" s="207"/>
      <c r="AG6" s="202" t="s">
        <v>64</v>
      </c>
      <c r="AH6" s="205"/>
      <c r="AI6" s="207" t="s">
        <v>65</v>
      </c>
      <c r="AJ6" s="207"/>
      <c r="AK6" s="202" t="s">
        <v>60</v>
      </c>
      <c r="AL6" s="205"/>
      <c r="AM6" s="207" t="s">
        <v>60</v>
      </c>
      <c r="AN6" s="207"/>
      <c r="AO6" s="204" t="s">
        <v>66</v>
      </c>
      <c r="AP6" s="205"/>
      <c r="AQ6" s="202" t="s">
        <v>67</v>
      </c>
      <c r="AR6" s="205"/>
      <c r="AS6" s="202" t="s">
        <v>68</v>
      </c>
      <c r="AT6" s="205"/>
      <c r="AU6" s="202" t="s">
        <v>60</v>
      </c>
      <c r="AV6" s="203"/>
      <c r="AW6" s="204"/>
      <c r="AX6" s="205"/>
      <c r="AY6" s="202"/>
      <c r="AZ6" s="206"/>
    </row>
    <row r="7" spans="2:52" s="71" customFormat="1" ht="18" customHeight="1" x14ac:dyDescent="0.15">
      <c r="B7" s="99" t="s">
        <v>0</v>
      </c>
      <c r="C7" s="75"/>
      <c r="D7" s="100" t="s">
        <v>17</v>
      </c>
      <c r="E7" s="102"/>
      <c r="F7" s="77"/>
      <c r="G7" s="101"/>
      <c r="H7" s="94"/>
      <c r="I7" s="78"/>
      <c r="J7" s="94"/>
      <c r="K7" s="78"/>
      <c r="L7" s="94"/>
      <c r="M7" s="208" t="s">
        <v>57</v>
      </c>
      <c r="N7" s="209"/>
      <c r="O7" s="208" t="s">
        <v>57</v>
      </c>
      <c r="P7" s="209"/>
      <c r="Q7" s="208" t="s">
        <v>57</v>
      </c>
      <c r="R7" s="209"/>
      <c r="S7" s="208" t="s">
        <v>57</v>
      </c>
      <c r="T7" s="209"/>
      <c r="U7" s="79"/>
      <c r="V7" s="94"/>
      <c r="W7" s="208" t="s">
        <v>57</v>
      </c>
      <c r="X7" s="209"/>
      <c r="Y7" s="81"/>
      <c r="Z7" s="94"/>
      <c r="AA7" s="80"/>
      <c r="AB7" s="94"/>
      <c r="AC7" s="78"/>
      <c r="AD7" s="94"/>
      <c r="AE7" s="81"/>
      <c r="AF7" s="94"/>
      <c r="AG7" s="79"/>
      <c r="AH7" s="87"/>
      <c r="AI7" s="131"/>
      <c r="AJ7" s="94"/>
      <c r="AK7" s="79"/>
      <c r="AL7" s="87"/>
      <c r="AM7" s="143"/>
      <c r="AN7" s="76"/>
      <c r="AO7" s="106"/>
      <c r="AP7" s="94"/>
      <c r="AQ7" s="83"/>
      <c r="AR7" s="84"/>
      <c r="AS7" s="82"/>
      <c r="AT7" s="94"/>
      <c r="AU7" s="83"/>
      <c r="AV7" s="163"/>
      <c r="AW7" s="106"/>
      <c r="AX7" s="94"/>
      <c r="AY7" s="79"/>
      <c r="AZ7" s="86"/>
    </row>
    <row r="8" spans="2:52" s="71" customFormat="1" ht="63" customHeight="1" x14ac:dyDescent="0.15">
      <c r="B8" s="85"/>
      <c r="C8" s="86"/>
      <c r="D8" s="88"/>
      <c r="E8" s="89"/>
      <c r="F8" s="90"/>
      <c r="G8" s="101"/>
      <c r="H8" s="94"/>
      <c r="I8" s="91"/>
      <c r="J8" s="94"/>
      <c r="K8" s="91"/>
      <c r="L8" s="94"/>
      <c r="M8" s="91"/>
      <c r="N8" s="94"/>
      <c r="O8" s="91"/>
      <c r="P8" s="94"/>
      <c r="Q8" s="91"/>
      <c r="R8" s="94"/>
      <c r="S8" s="200" t="s">
        <v>61</v>
      </c>
      <c r="T8" s="201"/>
      <c r="U8" s="92"/>
      <c r="V8" s="94"/>
      <c r="W8" s="93"/>
      <c r="X8" s="94"/>
      <c r="Y8" s="93"/>
      <c r="Z8" s="94"/>
      <c r="AA8" s="91"/>
      <c r="AB8" s="94"/>
      <c r="AC8" s="93"/>
      <c r="AD8" s="94"/>
      <c r="AE8" s="93"/>
      <c r="AF8" s="94"/>
      <c r="AG8" s="79"/>
      <c r="AH8" s="87"/>
      <c r="AI8" s="132"/>
      <c r="AJ8" s="94"/>
      <c r="AK8" s="79"/>
      <c r="AL8" s="87"/>
      <c r="AM8" s="132"/>
      <c r="AN8" s="76"/>
      <c r="AO8" s="107"/>
      <c r="AP8" s="94"/>
      <c r="AQ8" s="93"/>
      <c r="AR8" s="87"/>
      <c r="AS8" s="93"/>
      <c r="AT8" s="94"/>
      <c r="AU8" s="93"/>
      <c r="AV8" s="164"/>
      <c r="AW8" s="107"/>
      <c r="AX8" s="94"/>
      <c r="AY8" s="121"/>
      <c r="AZ8" s="160"/>
    </row>
    <row r="9" spans="2:52" ht="15" thickBot="1" x14ac:dyDescent="0.2">
      <c r="B9" s="103" t="s">
        <v>14</v>
      </c>
      <c r="C9" s="48"/>
      <c r="D9" s="8" t="s">
        <v>13</v>
      </c>
      <c r="E9" s="37" t="s">
        <v>16</v>
      </c>
      <c r="F9" s="39" t="s">
        <v>18</v>
      </c>
      <c r="G9" s="4" t="s">
        <v>13</v>
      </c>
      <c r="H9" s="5" t="s">
        <v>16</v>
      </c>
      <c r="I9" s="6" t="s">
        <v>13</v>
      </c>
      <c r="J9" s="5" t="s">
        <v>16</v>
      </c>
      <c r="K9" s="6" t="s">
        <v>13</v>
      </c>
      <c r="L9" s="5" t="s">
        <v>16</v>
      </c>
      <c r="M9" s="6" t="s">
        <v>13</v>
      </c>
      <c r="N9" s="5" t="s">
        <v>16</v>
      </c>
      <c r="O9" s="6" t="s">
        <v>13</v>
      </c>
      <c r="P9" s="5" t="s">
        <v>16</v>
      </c>
      <c r="Q9" s="6" t="s">
        <v>13</v>
      </c>
      <c r="R9" s="5" t="s">
        <v>16</v>
      </c>
      <c r="S9" s="6" t="s">
        <v>13</v>
      </c>
      <c r="T9" s="5" t="s">
        <v>16</v>
      </c>
      <c r="U9" s="6" t="s">
        <v>13</v>
      </c>
      <c r="V9" s="5" t="s">
        <v>16</v>
      </c>
      <c r="W9" s="6" t="s">
        <v>13</v>
      </c>
      <c r="X9" s="5" t="s">
        <v>16</v>
      </c>
      <c r="Y9" s="6" t="s">
        <v>13</v>
      </c>
      <c r="Z9" s="5" t="s">
        <v>16</v>
      </c>
      <c r="AA9" s="7" t="s">
        <v>13</v>
      </c>
      <c r="AB9" s="5" t="s">
        <v>16</v>
      </c>
      <c r="AC9" s="6" t="s">
        <v>13</v>
      </c>
      <c r="AD9" s="5" t="s">
        <v>16</v>
      </c>
      <c r="AE9" s="6" t="s">
        <v>13</v>
      </c>
      <c r="AF9" s="5" t="s">
        <v>16</v>
      </c>
      <c r="AG9" s="172" t="s">
        <v>13</v>
      </c>
      <c r="AH9" s="173" t="s">
        <v>16</v>
      </c>
      <c r="AI9" s="174" t="s">
        <v>13</v>
      </c>
      <c r="AJ9" s="5" t="s">
        <v>16</v>
      </c>
      <c r="AK9" s="175" t="s">
        <v>13</v>
      </c>
      <c r="AL9" s="173" t="s">
        <v>16</v>
      </c>
      <c r="AM9" s="95" t="s">
        <v>13</v>
      </c>
      <c r="AN9" s="5" t="s">
        <v>16</v>
      </c>
      <c r="AO9" s="108" t="s">
        <v>13</v>
      </c>
      <c r="AP9" s="5" t="s">
        <v>16</v>
      </c>
      <c r="AQ9" s="7" t="s">
        <v>13</v>
      </c>
      <c r="AR9" s="31" t="s">
        <v>16</v>
      </c>
      <c r="AS9" s="25" t="s">
        <v>13</v>
      </c>
      <c r="AT9" s="5" t="s">
        <v>16</v>
      </c>
      <c r="AU9" s="7" t="s">
        <v>13</v>
      </c>
      <c r="AV9" s="165" t="s">
        <v>16</v>
      </c>
      <c r="AW9" s="108" t="s">
        <v>13</v>
      </c>
      <c r="AX9" s="5" t="s">
        <v>16</v>
      </c>
      <c r="AY9" s="120" t="s">
        <v>13</v>
      </c>
      <c r="AZ9" s="161" t="s">
        <v>16</v>
      </c>
    </row>
    <row r="10" spans="2:52" x14ac:dyDescent="0.15">
      <c r="B10" s="145" t="s">
        <v>20</v>
      </c>
      <c r="C10" s="40" t="s">
        <v>1</v>
      </c>
      <c r="D10" s="12">
        <f>G10+I10+K10+M10+O10+Q10+S10+U10+W10+Y10+AK10+AU10+AA10+AC10+AE10+AG10+AI10+AM10+AO10+AQ10+AS10</f>
        <v>674</v>
      </c>
      <c r="E10" s="38">
        <f>H10+J10+L10+N10+P10+R10+T10+V10+X10+Z10+AL10+AV10+AB10+AD10+AF10+AH10+AJ10+AN10+AP10+AR10+AT10</f>
        <v>4839.1750000000002</v>
      </c>
      <c r="F10" s="146">
        <v>0</v>
      </c>
      <c r="G10" s="133">
        <v>1</v>
      </c>
      <c r="H10" s="10">
        <v>37.24</v>
      </c>
      <c r="I10" s="11">
        <v>31</v>
      </c>
      <c r="J10" s="10">
        <v>382.61599999999999</v>
      </c>
      <c r="K10" s="11"/>
      <c r="L10" s="10"/>
      <c r="M10" s="16">
        <v>33</v>
      </c>
      <c r="N10" s="17">
        <v>268.53199999999998</v>
      </c>
      <c r="O10" s="16"/>
      <c r="P10" s="17"/>
      <c r="Q10" s="11">
        <v>2</v>
      </c>
      <c r="R10" s="10">
        <v>32.152000000000001</v>
      </c>
      <c r="S10" s="11">
        <v>9</v>
      </c>
      <c r="T10" s="10">
        <v>96.328000000000003</v>
      </c>
      <c r="U10" s="11">
        <v>140</v>
      </c>
      <c r="V10" s="10">
        <v>116.998</v>
      </c>
      <c r="W10" s="11">
        <v>6</v>
      </c>
      <c r="X10" s="10">
        <v>62.203000000000003</v>
      </c>
      <c r="Y10" s="11">
        <v>43</v>
      </c>
      <c r="Z10" s="10">
        <v>45.063000000000002</v>
      </c>
      <c r="AA10" s="11">
        <v>25</v>
      </c>
      <c r="AB10" s="10">
        <v>353.80200000000002</v>
      </c>
      <c r="AC10" s="11">
        <v>23</v>
      </c>
      <c r="AD10" s="10">
        <v>44.215000000000003</v>
      </c>
      <c r="AE10" s="11">
        <v>17</v>
      </c>
      <c r="AF10" s="10">
        <v>883.43700000000001</v>
      </c>
      <c r="AG10" s="11">
        <v>130</v>
      </c>
      <c r="AH10" s="10">
        <v>1105.0039999999999</v>
      </c>
      <c r="AI10" s="11">
        <v>35</v>
      </c>
      <c r="AJ10" s="10">
        <v>463.57600000000002</v>
      </c>
      <c r="AK10" s="11">
        <v>35</v>
      </c>
      <c r="AL10" s="10">
        <v>25.283000000000001</v>
      </c>
      <c r="AM10" s="155">
        <v>75</v>
      </c>
      <c r="AN10" s="10">
        <v>405.60199999999998</v>
      </c>
      <c r="AO10" s="109">
        <v>2</v>
      </c>
      <c r="AP10" s="10">
        <v>151.49299999999999</v>
      </c>
      <c r="AQ10" s="11">
        <v>4</v>
      </c>
      <c r="AR10" s="32">
        <v>39.055999999999997</v>
      </c>
      <c r="AS10" s="27">
        <v>11</v>
      </c>
      <c r="AT10" s="10">
        <v>81.430000000000007</v>
      </c>
      <c r="AU10" s="11">
        <v>52</v>
      </c>
      <c r="AV10" s="166">
        <v>245.14500000000001</v>
      </c>
      <c r="AW10" s="109">
        <v>892</v>
      </c>
      <c r="AX10" s="10">
        <v>7615.6350000000002</v>
      </c>
      <c r="AY10" s="27">
        <v>4</v>
      </c>
      <c r="AZ10" s="134">
        <v>33.024999999999999</v>
      </c>
    </row>
    <row r="11" spans="2:52" x14ac:dyDescent="0.15">
      <c r="B11" s="145"/>
      <c r="C11" s="40" t="s">
        <v>2</v>
      </c>
      <c r="D11" s="12">
        <f>G11+I11+K11+M11+O11+Q11+S11+U11+W11+Y11+AK11+AU11+AA11+AC11+AE11+AG11+AI11+AM11+AO11+AQ11+AS11</f>
        <v>819</v>
      </c>
      <c r="E11" s="38">
        <f>H11+J11+L11+N11+P11+R11+T11+V11+X11+Z11+AL11+AV11+AB11+AD11+AF11+AH11+AJ11+AN11+AP11+AR11+AT11</f>
        <v>7137.4419999999991</v>
      </c>
      <c r="F11" s="147">
        <v>0</v>
      </c>
      <c r="G11" s="133">
        <v>4</v>
      </c>
      <c r="H11" s="10">
        <v>78.25</v>
      </c>
      <c r="I11" s="11">
        <v>33</v>
      </c>
      <c r="J11" s="10">
        <v>47.238</v>
      </c>
      <c r="K11" s="11">
        <v>2</v>
      </c>
      <c r="L11" s="10">
        <v>48.595999999999997</v>
      </c>
      <c r="M11" s="16">
        <v>88</v>
      </c>
      <c r="N11" s="17">
        <v>955.30700000000002</v>
      </c>
      <c r="O11" s="16">
        <v>1</v>
      </c>
      <c r="P11" s="17">
        <v>2.8</v>
      </c>
      <c r="Q11" s="11">
        <v>2</v>
      </c>
      <c r="R11" s="10">
        <v>3.8660000000000001</v>
      </c>
      <c r="S11" s="11">
        <v>15</v>
      </c>
      <c r="T11" s="35">
        <v>127.33199999999999</v>
      </c>
      <c r="U11" s="11">
        <v>69</v>
      </c>
      <c r="V11" s="10">
        <v>149.215</v>
      </c>
      <c r="W11" s="11">
        <v>2</v>
      </c>
      <c r="X11" s="10">
        <v>0.76200000000000001</v>
      </c>
      <c r="Y11" s="11">
        <v>49</v>
      </c>
      <c r="Z11" s="10">
        <v>22.015000000000001</v>
      </c>
      <c r="AA11" s="11">
        <v>69</v>
      </c>
      <c r="AB11" s="10">
        <v>1814.385</v>
      </c>
      <c r="AC11" s="11">
        <v>63</v>
      </c>
      <c r="AD11" s="189">
        <v>55.673000000000002</v>
      </c>
      <c r="AE11" s="11">
        <v>33</v>
      </c>
      <c r="AF11" s="10">
        <v>334.012</v>
      </c>
      <c r="AG11" s="11">
        <v>146</v>
      </c>
      <c r="AH11" s="10">
        <v>1532.943</v>
      </c>
      <c r="AI11" s="11">
        <v>61</v>
      </c>
      <c r="AJ11" s="10">
        <v>305.08800000000002</v>
      </c>
      <c r="AK11" s="11">
        <v>7</v>
      </c>
      <c r="AL11" s="10">
        <v>24.513000000000002</v>
      </c>
      <c r="AM11" s="156">
        <v>73</v>
      </c>
      <c r="AN11" s="10">
        <v>947.10199999999998</v>
      </c>
      <c r="AO11" s="109">
        <v>2</v>
      </c>
      <c r="AP11" s="10">
        <v>114.468</v>
      </c>
      <c r="AQ11" s="11">
        <v>10</v>
      </c>
      <c r="AR11" s="184">
        <v>39.213000000000001</v>
      </c>
      <c r="AS11" s="27">
        <v>17</v>
      </c>
      <c r="AT11" s="10">
        <v>227.23699999999999</v>
      </c>
      <c r="AU11" s="11">
        <v>73</v>
      </c>
      <c r="AV11" s="166">
        <v>307.42700000000002</v>
      </c>
      <c r="AW11" s="109">
        <v>1183</v>
      </c>
      <c r="AX11" s="10">
        <v>12450.641</v>
      </c>
      <c r="AY11" s="27">
        <v>7</v>
      </c>
      <c r="AZ11" s="134">
        <v>105.886</v>
      </c>
    </row>
    <row r="12" spans="2:52" x14ac:dyDescent="0.15">
      <c r="B12" s="145"/>
      <c r="C12" s="40" t="s">
        <v>3</v>
      </c>
      <c r="D12" s="12">
        <f t="shared" ref="D12:D21" si="0">G12+I12+K12+M12+O12+Q12+S12+U12+W12+Y12+AK12+AU12+AA12+AC12+AE12+AG12+AI12+AM12+AO12+AQ12+AS12</f>
        <v>1033</v>
      </c>
      <c r="E12" s="38">
        <f t="shared" ref="E12:E21" si="1">H12+J12+L12+N12+P12+R12+T12+V12+X12+Z12+AL12+AV12+AB12+AD12+AF12+AH12+AJ12+AN12+AP12+AR12+AT12</f>
        <v>10289.055000000002</v>
      </c>
      <c r="F12" s="148">
        <v>0</v>
      </c>
      <c r="G12" s="133">
        <v>3</v>
      </c>
      <c r="H12" s="10">
        <v>9.9049999999999994</v>
      </c>
      <c r="I12" s="11">
        <v>30</v>
      </c>
      <c r="J12" s="179">
        <v>351.666</v>
      </c>
      <c r="K12" s="11">
        <v>8</v>
      </c>
      <c r="L12" s="10">
        <v>23.666</v>
      </c>
      <c r="M12" s="18">
        <v>68</v>
      </c>
      <c r="N12" s="19">
        <v>590.46</v>
      </c>
      <c r="O12" s="11"/>
      <c r="P12" s="10"/>
      <c r="Q12" s="11">
        <v>1</v>
      </c>
      <c r="R12" s="10">
        <v>2.355</v>
      </c>
      <c r="S12" s="11">
        <v>7</v>
      </c>
      <c r="T12" s="10">
        <v>192.57599999999999</v>
      </c>
      <c r="U12" s="11">
        <v>240</v>
      </c>
      <c r="V12" s="10">
        <v>102.664</v>
      </c>
      <c r="W12" s="11">
        <v>4</v>
      </c>
      <c r="X12" s="10">
        <v>187.8</v>
      </c>
      <c r="Y12" s="50">
        <v>62</v>
      </c>
      <c r="Z12" s="51">
        <v>68.924999999999997</v>
      </c>
      <c r="AA12" s="11">
        <v>63</v>
      </c>
      <c r="AB12" s="179">
        <v>1667.7950000000001</v>
      </c>
      <c r="AC12" s="11">
        <v>25</v>
      </c>
      <c r="AD12" s="179">
        <v>22.99</v>
      </c>
      <c r="AE12" s="50">
        <v>38</v>
      </c>
      <c r="AF12" s="51">
        <v>951.52099999999996</v>
      </c>
      <c r="AG12" s="11">
        <v>182</v>
      </c>
      <c r="AH12" s="10">
        <v>3862.029</v>
      </c>
      <c r="AI12" s="50">
        <v>64</v>
      </c>
      <c r="AJ12" s="51">
        <v>375.99200000000002</v>
      </c>
      <c r="AK12" s="50">
        <v>4</v>
      </c>
      <c r="AL12" s="51">
        <v>13.036</v>
      </c>
      <c r="AM12" s="157">
        <v>85</v>
      </c>
      <c r="AN12" s="51">
        <v>689.10199999999998</v>
      </c>
      <c r="AO12" s="109">
        <v>2</v>
      </c>
      <c r="AP12" s="10">
        <v>80.537000000000006</v>
      </c>
      <c r="AQ12" s="11">
        <v>30</v>
      </c>
      <c r="AR12" s="181">
        <v>339.75</v>
      </c>
      <c r="AS12" s="27">
        <v>29</v>
      </c>
      <c r="AT12" s="10">
        <v>421.976</v>
      </c>
      <c r="AU12" s="11">
        <v>88</v>
      </c>
      <c r="AV12" s="166">
        <v>334.31</v>
      </c>
      <c r="AW12" s="109">
        <v>1094</v>
      </c>
      <c r="AX12" s="10">
        <v>13424.192999999999</v>
      </c>
      <c r="AY12" s="27">
        <v>14</v>
      </c>
      <c r="AZ12" s="134">
        <v>116.059</v>
      </c>
    </row>
    <row r="13" spans="2:52" x14ac:dyDescent="0.15">
      <c r="B13" s="145"/>
      <c r="C13" s="3" t="s">
        <v>4</v>
      </c>
      <c r="D13" s="15">
        <f>G13+I13+K13+M13+O13+Q13+S13+U13+W13+Y13+AK13+AU13+AA13+AC13+AE13+AG13+AI13+AM13+AO13+AQ13+AS13</f>
        <v>1030</v>
      </c>
      <c r="E13" s="46">
        <f>H13+J13+L13+N13+P13+R13+T13+V13+X13+Z13+AL13+AV13+AB13+AD13+AF13+AH13+AJ13+AN13+AP13+AR13+AT13</f>
        <v>8237.773000000001</v>
      </c>
      <c r="F13" s="149">
        <v>0</v>
      </c>
      <c r="G13" s="180">
        <v>1</v>
      </c>
      <c r="H13" s="13">
        <v>0.25800000000000001</v>
      </c>
      <c r="I13" s="14">
        <v>22</v>
      </c>
      <c r="J13" s="13">
        <v>123.02800000000001</v>
      </c>
      <c r="K13" s="14">
        <v>1</v>
      </c>
      <c r="L13" s="178">
        <v>3.46</v>
      </c>
      <c r="M13" s="16">
        <v>56</v>
      </c>
      <c r="N13" s="177">
        <v>394.017</v>
      </c>
      <c r="O13" s="14">
        <v>3</v>
      </c>
      <c r="P13" s="13">
        <v>6</v>
      </c>
      <c r="Q13" s="14"/>
      <c r="R13" s="13"/>
      <c r="S13" s="14">
        <v>11</v>
      </c>
      <c r="T13" s="13">
        <v>330.97500000000002</v>
      </c>
      <c r="U13" s="14">
        <v>219</v>
      </c>
      <c r="V13" s="13">
        <v>348.67899999999997</v>
      </c>
      <c r="W13" s="14">
        <v>5</v>
      </c>
      <c r="X13" s="185">
        <v>5.69</v>
      </c>
      <c r="Y13" s="11">
        <v>55</v>
      </c>
      <c r="Z13" s="10">
        <v>43.273000000000003</v>
      </c>
      <c r="AA13" s="14">
        <v>44</v>
      </c>
      <c r="AB13" s="13">
        <v>2383.3870000000002</v>
      </c>
      <c r="AC13" s="14">
        <v>37</v>
      </c>
      <c r="AD13" s="13">
        <v>37.472999999999999</v>
      </c>
      <c r="AE13" s="11">
        <v>46</v>
      </c>
      <c r="AF13" s="10">
        <v>292.26400000000001</v>
      </c>
      <c r="AG13" s="14">
        <v>200</v>
      </c>
      <c r="AH13" s="13">
        <v>1966.7729999999999</v>
      </c>
      <c r="AI13" s="11">
        <v>48</v>
      </c>
      <c r="AJ13" s="186">
        <v>366.89400000000001</v>
      </c>
      <c r="AK13" s="11">
        <v>17</v>
      </c>
      <c r="AL13" s="190">
        <v>25.31</v>
      </c>
      <c r="AM13" s="156">
        <v>76</v>
      </c>
      <c r="AN13" s="10">
        <v>294.76400000000001</v>
      </c>
      <c r="AO13" s="110">
        <v>1</v>
      </c>
      <c r="AP13" s="13">
        <v>320.47500000000002</v>
      </c>
      <c r="AQ13" s="43">
        <v>8</v>
      </c>
      <c r="AR13" s="33">
        <v>16.995999999999999</v>
      </c>
      <c r="AS13" s="28">
        <v>47</v>
      </c>
      <c r="AT13" s="13">
        <v>741.52200000000005</v>
      </c>
      <c r="AU13" s="199">
        <v>133</v>
      </c>
      <c r="AV13" s="167">
        <v>536.53499999999997</v>
      </c>
      <c r="AW13" s="110">
        <v>1176</v>
      </c>
      <c r="AX13" s="13">
        <v>10673.335999999999</v>
      </c>
      <c r="AY13" s="28">
        <v>21</v>
      </c>
      <c r="AZ13" s="136">
        <v>402.10399999999998</v>
      </c>
    </row>
    <row r="14" spans="2:52" x14ac:dyDescent="0.15">
      <c r="B14" s="145"/>
      <c r="C14" s="40" t="s">
        <v>5</v>
      </c>
      <c r="D14" s="12">
        <f t="shared" si="0"/>
        <v>1093</v>
      </c>
      <c r="E14" s="45">
        <f t="shared" si="1"/>
        <v>7635.06</v>
      </c>
      <c r="F14" s="147">
        <v>0</v>
      </c>
      <c r="G14" s="133">
        <v>2</v>
      </c>
      <c r="H14" s="10">
        <v>174.203</v>
      </c>
      <c r="I14" s="11">
        <v>32</v>
      </c>
      <c r="J14" s="10">
        <v>520.07899999999995</v>
      </c>
      <c r="K14" s="11">
        <v>2</v>
      </c>
      <c r="L14" s="179">
        <v>22.846</v>
      </c>
      <c r="M14" s="16">
        <v>91</v>
      </c>
      <c r="N14" s="17">
        <v>1055.4559999999999</v>
      </c>
      <c r="O14" s="16">
        <v>1</v>
      </c>
      <c r="P14" s="17">
        <v>56.5</v>
      </c>
      <c r="Q14" s="11">
        <v>1</v>
      </c>
      <c r="R14" s="10">
        <v>47.73</v>
      </c>
      <c r="S14" s="11">
        <v>9</v>
      </c>
      <c r="T14" s="10">
        <v>69.341999999999999</v>
      </c>
      <c r="U14" s="11">
        <v>298</v>
      </c>
      <c r="V14" s="10">
        <v>175.31700000000001</v>
      </c>
      <c r="W14" s="11">
        <v>2</v>
      </c>
      <c r="X14" s="10">
        <v>25.129000000000001</v>
      </c>
      <c r="Y14" s="11">
        <v>81</v>
      </c>
      <c r="Z14" s="10">
        <v>36.883000000000003</v>
      </c>
      <c r="AA14" s="11">
        <v>49</v>
      </c>
      <c r="AB14" s="10">
        <v>1224.069</v>
      </c>
      <c r="AC14" s="11">
        <v>9</v>
      </c>
      <c r="AD14" s="10">
        <v>2.2010000000000001</v>
      </c>
      <c r="AE14" s="11">
        <v>21</v>
      </c>
      <c r="AF14" s="10">
        <v>347.30599999999998</v>
      </c>
      <c r="AG14" s="11">
        <v>177</v>
      </c>
      <c r="AH14" s="10">
        <v>2141.576</v>
      </c>
      <c r="AI14" s="11">
        <v>26</v>
      </c>
      <c r="AJ14" s="187">
        <v>159.148</v>
      </c>
      <c r="AK14" s="11">
        <v>18</v>
      </c>
      <c r="AL14" s="191">
        <v>31.93</v>
      </c>
      <c r="AM14" s="156">
        <v>97</v>
      </c>
      <c r="AN14" s="10">
        <v>458.24700000000001</v>
      </c>
      <c r="AO14" s="109">
        <v>13</v>
      </c>
      <c r="AP14" s="10">
        <v>320.76900000000001</v>
      </c>
      <c r="AQ14" s="11">
        <v>2</v>
      </c>
      <c r="AR14" s="32">
        <v>46.176000000000002</v>
      </c>
      <c r="AS14" s="27">
        <v>25</v>
      </c>
      <c r="AT14" s="179">
        <v>175.93199999999999</v>
      </c>
      <c r="AU14" s="11">
        <v>137</v>
      </c>
      <c r="AV14" s="166">
        <v>544.221</v>
      </c>
      <c r="AW14" s="109">
        <v>990</v>
      </c>
      <c r="AX14" s="10">
        <v>10160.684999999999</v>
      </c>
      <c r="AY14" s="27">
        <v>13</v>
      </c>
      <c r="AZ14" s="134">
        <v>138.874</v>
      </c>
    </row>
    <row r="15" spans="2:52" x14ac:dyDescent="0.15">
      <c r="B15" s="145"/>
      <c r="C15" s="40" t="s">
        <v>6</v>
      </c>
      <c r="D15" s="9">
        <f t="shared" si="0"/>
        <v>1272</v>
      </c>
      <c r="E15" s="44">
        <f t="shared" si="1"/>
        <v>10044.752</v>
      </c>
      <c r="F15" s="148">
        <v>0</v>
      </c>
      <c r="G15" s="133">
        <v>1</v>
      </c>
      <c r="H15" s="176">
        <v>2.1629999999999998</v>
      </c>
      <c r="I15" s="11">
        <v>30</v>
      </c>
      <c r="J15" s="10">
        <v>500.495</v>
      </c>
      <c r="K15" s="11">
        <v>4</v>
      </c>
      <c r="L15" s="10">
        <v>59.978000000000002</v>
      </c>
      <c r="M15" s="18">
        <v>82</v>
      </c>
      <c r="N15" s="19">
        <v>878.673</v>
      </c>
      <c r="O15" s="11"/>
      <c r="P15" s="10"/>
      <c r="Q15" s="11"/>
      <c r="R15" s="10"/>
      <c r="S15" s="11">
        <v>10</v>
      </c>
      <c r="T15" s="10">
        <v>89.751999999999995</v>
      </c>
      <c r="U15" s="11">
        <v>251</v>
      </c>
      <c r="V15" s="10">
        <v>254.73599999999999</v>
      </c>
      <c r="W15" s="11">
        <v>3</v>
      </c>
      <c r="X15" s="10">
        <v>231.26400000000001</v>
      </c>
      <c r="Y15" s="11">
        <v>138</v>
      </c>
      <c r="Z15" s="10">
        <v>225.346</v>
      </c>
      <c r="AA15" s="11">
        <v>52</v>
      </c>
      <c r="AB15" s="10">
        <v>1922.9960000000001</v>
      </c>
      <c r="AC15" s="11">
        <v>37</v>
      </c>
      <c r="AD15" s="10">
        <v>51.076000000000001</v>
      </c>
      <c r="AE15" s="11">
        <v>70</v>
      </c>
      <c r="AF15" s="10">
        <v>295.995</v>
      </c>
      <c r="AG15" s="11">
        <v>168</v>
      </c>
      <c r="AH15" s="10">
        <v>2728.596</v>
      </c>
      <c r="AI15" s="11">
        <v>93</v>
      </c>
      <c r="AJ15" s="188">
        <v>979.86699999999996</v>
      </c>
      <c r="AK15" s="11">
        <v>36</v>
      </c>
      <c r="AL15" s="192">
        <v>21.66</v>
      </c>
      <c r="AM15" s="156">
        <v>90</v>
      </c>
      <c r="AN15" s="10">
        <v>543.32000000000005</v>
      </c>
      <c r="AO15" s="109">
        <v>7</v>
      </c>
      <c r="AP15" s="10">
        <v>203.441</v>
      </c>
      <c r="AQ15" s="11">
        <v>10</v>
      </c>
      <c r="AR15" s="32">
        <v>69.284000000000006</v>
      </c>
      <c r="AS15" s="27">
        <v>32</v>
      </c>
      <c r="AT15" s="10">
        <v>187.06100000000001</v>
      </c>
      <c r="AU15" s="11">
        <v>158</v>
      </c>
      <c r="AV15" s="166">
        <v>799.04899999999998</v>
      </c>
      <c r="AW15" s="109">
        <v>1047</v>
      </c>
      <c r="AX15" s="10">
        <v>11307.552</v>
      </c>
      <c r="AY15" s="27">
        <v>16</v>
      </c>
      <c r="AZ15" s="134">
        <v>360.31599999999997</v>
      </c>
    </row>
    <row r="16" spans="2:52" x14ac:dyDescent="0.15">
      <c r="B16" s="145"/>
      <c r="C16" s="3" t="s">
        <v>7</v>
      </c>
      <c r="D16" s="12">
        <f t="shared" si="0"/>
        <v>1071</v>
      </c>
      <c r="E16" s="38">
        <f t="shared" si="1"/>
        <v>8991.6260000000002</v>
      </c>
      <c r="F16" s="149">
        <v>0</v>
      </c>
      <c r="G16" s="135">
        <v>3</v>
      </c>
      <c r="H16" s="13">
        <v>38.21</v>
      </c>
      <c r="I16" s="14">
        <v>27</v>
      </c>
      <c r="J16" s="13">
        <v>797.37900000000002</v>
      </c>
      <c r="K16" s="14">
        <v>1</v>
      </c>
      <c r="L16" s="13">
        <v>1.44</v>
      </c>
      <c r="M16" s="16">
        <v>102</v>
      </c>
      <c r="N16" s="177">
        <v>1034.625</v>
      </c>
      <c r="O16" s="42"/>
      <c r="P16" s="20"/>
      <c r="Q16" s="14">
        <v>1</v>
      </c>
      <c r="R16" s="13">
        <v>17.318000000000001</v>
      </c>
      <c r="S16" s="14">
        <v>8</v>
      </c>
      <c r="T16" s="13">
        <v>109.727</v>
      </c>
      <c r="U16" s="14">
        <v>208</v>
      </c>
      <c r="V16" s="13">
        <v>136.02099999999999</v>
      </c>
      <c r="W16" s="14">
        <v>2</v>
      </c>
      <c r="X16" s="13">
        <v>2.036</v>
      </c>
      <c r="Y16" s="14">
        <v>89</v>
      </c>
      <c r="Z16" s="13">
        <v>47.987000000000002</v>
      </c>
      <c r="AA16" s="14">
        <v>72</v>
      </c>
      <c r="AB16" s="13">
        <v>1973.79</v>
      </c>
      <c r="AC16" s="14">
        <v>20</v>
      </c>
      <c r="AD16" s="13">
        <v>23.712</v>
      </c>
      <c r="AE16" s="14">
        <v>40</v>
      </c>
      <c r="AF16" s="13">
        <v>440.85199999999998</v>
      </c>
      <c r="AG16" s="14">
        <v>185</v>
      </c>
      <c r="AH16" s="13">
        <v>2230.864</v>
      </c>
      <c r="AI16" s="14">
        <v>59</v>
      </c>
      <c r="AJ16" s="13">
        <v>480.59399999999999</v>
      </c>
      <c r="AK16" s="14">
        <v>22</v>
      </c>
      <c r="AL16" s="13">
        <v>21.001999999999999</v>
      </c>
      <c r="AM16" s="158">
        <v>89</v>
      </c>
      <c r="AN16" s="13">
        <v>577.55899999999997</v>
      </c>
      <c r="AO16" s="110">
        <v>4</v>
      </c>
      <c r="AP16" s="13">
        <v>249.76599999999999</v>
      </c>
      <c r="AQ16" s="14">
        <v>13</v>
      </c>
      <c r="AR16" s="33">
        <v>108.68</v>
      </c>
      <c r="AS16" s="28">
        <v>17</v>
      </c>
      <c r="AT16" s="13">
        <v>163.39500000000001</v>
      </c>
      <c r="AU16" s="14">
        <v>109</v>
      </c>
      <c r="AV16" s="167">
        <v>536.66899999999998</v>
      </c>
      <c r="AW16" s="110">
        <v>862</v>
      </c>
      <c r="AX16" s="13">
        <v>9977.9060000000009</v>
      </c>
      <c r="AY16" s="28"/>
      <c r="AZ16" s="136"/>
    </row>
    <row r="17" spans="2:52" x14ac:dyDescent="0.15">
      <c r="B17" s="145"/>
      <c r="C17" s="40" t="s">
        <v>8</v>
      </c>
      <c r="D17" s="12">
        <f t="shared" si="0"/>
        <v>991</v>
      </c>
      <c r="E17" s="38">
        <f t="shared" si="1"/>
        <v>11988.266000000001</v>
      </c>
      <c r="F17" s="147">
        <v>0</v>
      </c>
      <c r="G17" s="133"/>
      <c r="H17" s="10"/>
      <c r="I17" s="11">
        <v>68</v>
      </c>
      <c r="J17" s="10">
        <v>393.06200000000001</v>
      </c>
      <c r="K17" s="11">
        <v>1</v>
      </c>
      <c r="L17" s="10">
        <v>5.5730000000000004</v>
      </c>
      <c r="M17" s="16">
        <v>88</v>
      </c>
      <c r="N17" s="21">
        <v>1050.377</v>
      </c>
      <c r="O17" s="11"/>
      <c r="P17" s="10"/>
      <c r="Q17" s="11"/>
      <c r="R17" s="10"/>
      <c r="S17" s="11">
        <v>22</v>
      </c>
      <c r="T17" s="10">
        <v>609.66700000000003</v>
      </c>
      <c r="U17" s="11">
        <v>151</v>
      </c>
      <c r="V17" s="10">
        <v>157.20599999999999</v>
      </c>
      <c r="W17" s="11">
        <v>3</v>
      </c>
      <c r="X17" s="10">
        <v>0.55000000000000004</v>
      </c>
      <c r="Y17" s="11">
        <v>40</v>
      </c>
      <c r="Z17" s="10">
        <v>38.130000000000003</v>
      </c>
      <c r="AA17" s="11">
        <v>49</v>
      </c>
      <c r="AB17" s="10">
        <v>1934.1079999999999</v>
      </c>
      <c r="AC17" s="11">
        <v>28</v>
      </c>
      <c r="AD17" s="10">
        <v>49.067</v>
      </c>
      <c r="AE17" s="11">
        <v>39</v>
      </c>
      <c r="AF17" s="10">
        <v>695.87099999999998</v>
      </c>
      <c r="AG17" s="11">
        <v>161</v>
      </c>
      <c r="AH17" s="10">
        <v>4531.0159999999996</v>
      </c>
      <c r="AI17" s="11">
        <v>37</v>
      </c>
      <c r="AJ17" s="10">
        <v>474.89400000000001</v>
      </c>
      <c r="AK17" s="11">
        <v>2</v>
      </c>
      <c r="AL17" s="10">
        <v>11.281000000000001</v>
      </c>
      <c r="AM17" s="156">
        <v>97</v>
      </c>
      <c r="AN17" s="10">
        <v>412.89400000000001</v>
      </c>
      <c r="AO17" s="109">
        <v>3</v>
      </c>
      <c r="AP17" s="10">
        <v>82.593999999999994</v>
      </c>
      <c r="AQ17" s="11">
        <v>42</v>
      </c>
      <c r="AR17" s="32">
        <v>233.51</v>
      </c>
      <c r="AS17" s="27">
        <v>27</v>
      </c>
      <c r="AT17" s="10">
        <v>368.15600000000001</v>
      </c>
      <c r="AU17" s="11">
        <v>133</v>
      </c>
      <c r="AV17" s="166">
        <v>940.31</v>
      </c>
      <c r="AW17" s="109">
        <v>1012</v>
      </c>
      <c r="AX17" s="10">
        <v>11915.503000000001</v>
      </c>
      <c r="AY17" s="27">
        <v>5</v>
      </c>
      <c r="AZ17" s="134">
        <v>3.5230000000000001</v>
      </c>
    </row>
    <row r="18" spans="2:52" x14ac:dyDescent="0.15">
      <c r="B18" s="145"/>
      <c r="C18" s="40" t="s">
        <v>9</v>
      </c>
      <c r="D18" s="9">
        <f t="shared" si="0"/>
        <v>1200</v>
      </c>
      <c r="E18" s="44">
        <f t="shared" si="1"/>
        <v>10775.429</v>
      </c>
      <c r="F18" s="148">
        <v>0</v>
      </c>
      <c r="G18" s="133">
        <v>3</v>
      </c>
      <c r="H18" s="10">
        <v>0.21199999999999999</v>
      </c>
      <c r="I18" s="11">
        <v>26</v>
      </c>
      <c r="J18" s="10">
        <v>958.01</v>
      </c>
      <c r="K18" s="11">
        <v>2</v>
      </c>
      <c r="L18" s="10">
        <v>21.146999999999998</v>
      </c>
      <c r="M18" s="18">
        <v>83</v>
      </c>
      <c r="N18" s="19">
        <v>1047.2570000000001</v>
      </c>
      <c r="O18" s="11">
        <v>3</v>
      </c>
      <c r="P18" s="10">
        <v>3.2</v>
      </c>
      <c r="Q18" s="11"/>
      <c r="R18" s="10"/>
      <c r="S18" s="11">
        <v>11</v>
      </c>
      <c r="T18" s="10">
        <v>150.61099999999999</v>
      </c>
      <c r="U18" s="11">
        <v>285</v>
      </c>
      <c r="V18" s="10">
        <v>245.59</v>
      </c>
      <c r="W18" s="11">
        <v>2</v>
      </c>
      <c r="X18" s="10">
        <v>3.1</v>
      </c>
      <c r="Y18" s="11">
        <v>62</v>
      </c>
      <c r="Z18" s="10">
        <v>76.524000000000001</v>
      </c>
      <c r="AA18" s="11">
        <v>48</v>
      </c>
      <c r="AB18" s="10">
        <v>1686.0809999999999</v>
      </c>
      <c r="AC18" s="11">
        <v>52</v>
      </c>
      <c r="AD18" s="10">
        <v>66.855000000000004</v>
      </c>
      <c r="AE18" s="11">
        <v>75</v>
      </c>
      <c r="AF18" s="10">
        <v>306.47699999999998</v>
      </c>
      <c r="AG18" s="11">
        <v>252</v>
      </c>
      <c r="AH18" s="10">
        <v>4033.1309999999999</v>
      </c>
      <c r="AI18" s="11">
        <v>44</v>
      </c>
      <c r="AJ18" s="10">
        <v>257.54000000000002</v>
      </c>
      <c r="AK18" s="11">
        <v>22</v>
      </c>
      <c r="AL18" s="10">
        <v>20.882000000000001</v>
      </c>
      <c r="AM18" s="156">
        <v>77</v>
      </c>
      <c r="AN18" s="10">
        <v>181.11</v>
      </c>
      <c r="AO18" s="109">
        <v>2</v>
      </c>
      <c r="AP18" s="10">
        <v>293.322</v>
      </c>
      <c r="AQ18" s="11">
        <v>10</v>
      </c>
      <c r="AR18" s="32">
        <v>100.569</v>
      </c>
      <c r="AS18" s="27">
        <v>19</v>
      </c>
      <c r="AT18" s="10">
        <v>156.33500000000001</v>
      </c>
      <c r="AU18" s="11">
        <v>122</v>
      </c>
      <c r="AV18" s="166">
        <v>1167.4760000000001</v>
      </c>
      <c r="AW18" s="197">
        <v>1031</v>
      </c>
      <c r="AX18" s="196">
        <v>13370.213</v>
      </c>
      <c r="AY18" s="27">
        <v>7</v>
      </c>
      <c r="AZ18" s="134">
        <v>90.18</v>
      </c>
    </row>
    <row r="19" spans="2:52" x14ac:dyDescent="0.15">
      <c r="B19" s="145"/>
      <c r="C19" s="3" t="s">
        <v>10</v>
      </c>
      <c r="D19" s="12">
        <f t="shared" si="0"/>
        <v>1019</v>
      </c>
      <c r="E19" s="38">
        <f t="shared" si="1"/>
        <v>9247.8160000000007</v>
      </c>
      <c r="F19" s="149">
        <v>0</v>
      </c>
      <c r="G19" s="135"/>
      <c r="H19" s="13"/>
      <c r="I19" s="14">
        <v>35</v>
      </c>
      <c r="J19" s="13">
        <v>217.74600000000001</v>
      </c>
      <c r="K19" s="14">
        <v>1</v>
      </c>
      <c r="L19" s="13">
        <v>167.06</v>
      </c>
      <c r="M19" s="16">
        <v>85</v>
      </c>
      <c r="N19" s="17">
        <v>858.11599999999999</v>
      </c>
      <c r="O19" s="14">
        <v>1</v>
      </c>
      <c r="P19" s="13">
        <v>99.853999999999999</v>
      </c>
      <c r="Q19" s="14"/>
      <c r="R19" s="13"/>
      <c r="S19" s="14">
        <v>15</v>
      </c>
      <c r="T19" s="13">
        <v>219.06700000000001</v>
      </c>
      <c r="U19" s="14">
        <v>218</v>
      </c>
      <c r="V19" s="13">
        <v>149.56299999999999</v>
      </c>
      <c r="W19" s="14">
        <v>2</v>
      </c>
      <c r="X19" s="13">
        <v>4.6639999999999997</v>
      </c>
      <c r="Y19" s="14">
        <v>73</v>
      </c>
      <c r="Z19" s="13">
        <v>79.820999999999998</v>
      </c>
      <c r="AA19" s="14">
        <v>48</v>
      </c>
      <c r="AB19" s="13">
        <v>1558.45</v>
      </c>
      <c r="AC19" s="14">
        <v>43</v>
      </c>
      <c r="AD19" s="13">
        <v>68.738</v>
      </c>
      <c r="AE19" s="14">
        <v>53</v>
      </c>
      <c r="AF19" s="13">
        <v>142.47499999999999</v>
      </c>
      <c r="AG19" s="14">
        <v>162</v>
      </c>
      <c r="AH19" s="13">
        <v>2137.5059999999999</v>
      </c>
      <c r="AI19" s="14">
        <v>74</v>
      </c>
      <c r="AJ19" s="13">
        <v>1537.3119999999999</v>
      </c>
      <c r="AK19" s="14">
        <v>8</v>
      </c>
      <c r="AL19" s="13">
        <v>45.618000000000002</v>
      </c>
      <c r="AM19" s="158">
        <v>73</v>
      </c>
      <c r="AN19" s="13">
        <v>708.80700000000002</v>
      </c>
      <c r="AO19" s="110">
        <v>3</v>
      </c>
      <c r="AP19" s="13">
        <v>110.538</v>
      </c>
      <c r="AQ19" s="14">
        <v>11</v>
      </c>
      <c r="AR19" s="33">
        <v>74.677000000000007</v>
      </c>
      <c r="AS19" s="28">
        <v>16</v>
      </c>
      <c r="AT19" s="13">
        <v>167.34200000000001</v>
      </c>
      <c r="AU19" s="14">
        <v>98</v>
      </c>
      <c r="AV19" s="167">
        <v>900.46199999999999</v>
      </c>
      <c r="AW19" s="110">
        <v>918</v>
      </c>
      <c r="AX19" s="13">
        <v>8560.2739999999994</v>
      </c>
      <c r="AY19" s="28">
        <v>14</v>
      </c>
      <c r="AZ19" s="136">
        <v>97.46</v>
      </c>
    </row>
    <row r="20" spans="2:52" x14ac:dyDescent="0.15">
      <c r="B20" s="145"/>
      <c r="C20" s="40" t="s">
        <v>11</v>
      </c>
      <c r="D20" s="12">
        <f t="shared" si="0"/>
        <v>797</v>
      </c>
      <c r="E20" s="38">
        <f t="shared" si="1"/>
        <v>11524.846999999998</v>
      </c>
      <c r="F20" s="147">
        <v>0</v>
      </c>
      <c r="G20" s="133">
        <v>6</v>
      </c>
      <c r="H20" s="10">
        <v>25.663</v>
      </c>
      <c r="I20" s="11">
        <v>36</v>
      </c>
      <c r="J20" s="10">
        <v>640.21699999999998</v>
      </c>
      <c r="K20" s="11">
        <v>2</v>
      </c>
      <c r="L20" s="10">
        <v>3.0649999999999999</v>
      </c>
      <c r="M20" s="16">
        <v>74</v>
      </c>
      <c r="N20" s="17">
        <v>934.13400000000001</v>
      </c>
      <c r="O20" s="11">
        <v>1</v>
      </c>
      <c r="P20" s="10">
        <v>2.56</v>
      </c>
      <c r="Q20" s="11"/>
      <c r="R20" s="10"/>
      <c r="S20" s="11">
        <v>7</v>
      </c>
      <c r="T20" s="10">
        <v>85.186000000000007</v>
      </c>
      <c r="U20" s="11">
        <v>129</v>
      </c>
      <c r="V20" s="10">
        <v>220.94</v>
      </c>
      <c r="W20" s="11">
        <v>1</v>
      </c>
      <c r="X20" s="10">
        <v>2.56</v>
      </c>
      <c r="Y20" s="11">
        <v>55</v>
      </c>
      <c r="Z20" s="10">
        <v>51.024999999999999</v>
      </c>
      <c r="AA20" s="11">
        <v>49</v>
      </c>
      <c r="AB20" s="10">
        <v>1679.0820000000001</v>
      </c>
      <c r="AC20" s="11">
        <v>15</v>
      </c>
      <c r="AD20" s="10">
        <v>24.878</v>
      </c>
      <c r="AE20" s="11">
        <v>36</v>
      </c>
      <c r="AF20" s="10">
        <v>269.113</v>
      </c>
      <c r="AG20" s="11">
        <v>140</v>
      </c>
      <c r="AH20" s="10">
        <v>4269.1809999999996</v>
      </c>
      <c r="AI20" s="11">
        <v>60</v>
      </c>
      <c r="AJ20" s="10">
        <v>1279.3789999999999</v>
      </c>
      <c r="AK20" s="11">
        <v>16</v>
      </c>
      <c r="AL20" s="10">
        <v>24.632000000000001</v>
      </c>
      <c r="AM20" s="156">
        <v>74</v>
      </c>
      <c r="AN20" s="10">
        <v>1001.193</v>
      </c>
      <c r="AO20" s="109">
        <v>4</v>
      </c>
      <c r="AP20" s="10">
        <v>201.578</v>
      </c>
      <c r="AQ20" s="11">
        <v>17</v>
      </c>
      <c r="AR20" s="32">
        <v>131.268</v>
      </c>
      <c r="AS20" s="27">
        <v>10</v>
      </c>
      <c r="AT20" s="10">
        <v>178.255</v>
      </c>
      <c r="AU20" s="11">
        <v>65</v>
      </c>
      <c r="AV20" s="166">
        <v>500.93799999999999</v>
      </c>
      <c r="AW20" s="109">
        <v>1233</v>
      </c>
      <c r="AX20" s="10">
        <v>13777.689</v>
      </c>
      <c r="AY20" s="27">
        <v>9</v>
      </c>
      <c r="AZ20" s="134">
        <v>63.182000000000002</v>
      </c>
    </row>
    <row r="21" spans="2:52" x14ac:dyDescent="0.15">
      <c r="B21" s="145"/>
      <c r="C21" s="40" t="s">
        <v>12</v>
      </c>
      <c r="D21" s="12">
        <f t="shared" si="0"/>
        <v>1067</v>
      </c>
      <c r="E21" s="38">
        <f t="shared" si="1"/>
        <v>12858.656999999999</v>
      </c>
      <c r="F21" s="148">
        <v>0</v>
      </c>
      <c r="G21" s="133">
        <v>23</v>
      </c>
      <c r="H21" s="10">
        <v>157.43600000000001</v>
      </c>
      <c r="I21" s="11">
        <v>20</v>
      </c>
      <c r="J21" s="10">
        <v>2614.4349999999999</v>
      </c>
      <c r="K21" s="11">
        <v>2</v>
      </c>
      <c r="L21" s="10">
        <v>53.578000000000003</v>
      </c>
      <c r="M21" s="16">
        <v>77</v>
      </c>
      <c r="N21" s="17">
        <v>1042.623</v>
      </c>
      <c r="O21" s="11">
        <v>7</v>
      </c>
      <c r="P21" s="10">
        <v>44.84</v>
      </c>
      <c r="Q21" s="11"/>
      <c r="R21" s="10"/>
      <c r="S21" s="11">
        <v>19</v>
      </c>
      <c r="T21" s="10">
        <v>231.33799999999999</v>
      </c>
      <c r="U21" s="11">
        <v>207</v>
      </c>
      <c r="V21" s="10">
        <v>194.751</v>
      </c>
      <c r="W21" s="11">
        <v>3</v>
      </c>
      <c r="X21" s="10">
        <v>12.755000000000001</v>
      </c>
      <c r="Y21" s="11">
        <v>31</v>
      </c>
      <c r="Z21" s="10">
        <v>96.293999999999997</v>
      </c>
      <c r="AA21" s="11">
        <v>62</v>
      </c>
      <c r="AB21" s="10">
        <v>2062.5210000000002</v>
      </c>
      <c r="AC21" s="11">
        <v>27</v>
      </c>
      <c r="AD21" s="10">
        <v>46.61</v>
      </c>
      <c r="AE21" s="11">
        <v>47</v>
      </c>
      <c r="AF21" s="10">
        <v>262.322</v>
      </c>
      <c r="AG21" s="11">
        <v>172</v>
      </c>
      <c r="AH21" s="10">
        <v>2730.998</v>
      </c>
      <c r="AI21" s="11">
        <v>65</v>
      </c>
      <c r="AJ21" s="10">
        <v>317.63200000000001</v>
      </c>
      <c r="AK21" s="11">
        <v>26</v>
      </c>
      <c r="AL21" s="10">
        <v>2.8839999999999999</v>
      </c>
      <c r="AM21" s="156">
        <v>97</v>
      </c>
      <c r="AN21" s="10">
        <v>1322.3309999999999</v>
      </c>
      <c r="AO21" s="109">
        <v>8</v>
      </c>
      <c r="AP21" s="10">
        <v>444.80900000000003</v>
      </c>
      <c r="AQ21" s="11">
        <v>7</v>
      </c>
      <c r="AR21" s="32">
        <v>102</v>
      </c>
      <c r="AS21" s="27">
        <v>36</v>
      </c>
      <c r="AT21" s="10">
        <v>492.25799999999998</v>
      </c>
      <c r="AU21" s="11">
        <v>131</v>
      </c>
      <c r="AV21" s="166">
        <v>626.24199999999996</v>
      </c>
      <c r="AW21" s="109">
        <v>1007</v>
      </c>
      <c r="AX21" s="10">
        <v>10585.303</v>
      </c>
      <c r="AY21" s="27">
        <v>16</v>
      </c>
      <c r="AZ21" s="134">
        <v>11.430999999999999</v>
      </c>
    </row>
    <row r="22" spans="2:52" ht="15" thickBot="1" x14ac:dyDescent="0.2">
      <c r="B22" s="150" t="s">
        <v>25</v>
      </c>
      <c r="C22" s="61" t="s">
        <v>15</v>
      </c>
      <c r="D22" s="62">
        <f>SUM(D10:D21)</f>
        <v>12066</v>
      </c>
      <c r="E22" s="63">
        <f>SUM(E10:E21)</f>
        <v>113569.89800000002</v>
      </c>
      <c r="F22" s="144">
        <v>0</v>
      </c>
      <c r="G22" s="137">
        <f>SUM(G10:G21)</f>
        <v>47</v>
      </c>
      <c r="H22" s="30">
        <f t="shared" ref="H22:L22" si="2">SUM(H10:H21)</f>
        <v>523.54</v>
      </c>
      <c r="I22" s="64">
        <f t="shared" si="2"/>
        <v>390</v>
      </c>
      <c r="J22" s="34">
        <f t="shared" si="2"/>
        <v>7545.9709999999995</v>
      </c>
      <c r="K22" s="65">
        <f t="shared" si="2"/>
        <v>26</v>
      </c>
      <c r="L22" s="30">
        <f t="shared" si="2"/>
        <v>410.40899999999999</v>
      </c>
      <c r="M22" s="64">
        <f>SUM(M10:M21)</f>
        <v>927</v>
      </c>
      <c r="N22" s="34">
        <f t="shared" ref="N22:AZ22" si="3">SUM(N10:N21)</f>
        <v>10109.576999999999</v>
      </c>
      <c r="O22" s="65">
        <f t="shared" si="3"/>
        <v>17</v>
      </c>
      <c r="P22" s="30">
        <f>SUM(P10:P21)</f>
        <v>215.75399999999999</v>
      </c>
      <c r="Q22" s="66">
        <f t="shared" si="3"/>
        <v>7</v>
      </c>
      <c r="R22" s="67">
        <f t="shared" si="3"/>
        <v>103.42099999999999</v>
      </c>
      <c r="S22" s="65">
        <f t="shared" si="3"/>
        <v>143</v>
      </c>
      <c r="T22" s="30">
        <f t="shared" si="3"/>
        <v>2311.9010000000003</v>
      </c>
      <c r="U22" s="66">
        <f t="shared" si="3"/>
        <v>2415</v>
      </c>
      <c r="V22" s="67">
        <f t="shared" si="3"/>
        <v>2251.6799999999998</v>
      </c>
      <c r="W22" s="66">
        <f t="shared" si="3"/>
        <v>35</v>
      </c>
      <c r="X22" s="67">
        <f t="shared" si="3"/>
        <v>538.51299999999992</v>
      </c>
      <c r="Y22" s="65">
        <f t="shared" si="3"/>
        <v>778</v>
      </c>
      <c r="Z22" s="67">
        <f t="shared" si="3"/>
        <v>831.28600000000006</v>
      </c>
      <c r="AA22" s="65">
        <f t="shared" si="3"/>
        <v>630</v>
      </c>
      <c r="AB22" s="30">
        <f t="shared" si="3"/>
        <v>20260.466</v>
      </c>
      <c r="AC22" s="66">
        <f t="shared" si="3"/>
        <v>379</v>
      </c>
      <c r="AD22" s="67">
        <f t="shared" si="3"/>
        <v>493.488</v>
      </c>
      <c r="AE22" s="65">
        <f t="shared" si="3"/>
        <v>515</v>
      </c>
      <c r="AF22" s="30">
        <f t="shared" si="3"/>
        <v>5221.6450000000004</v>
      </c>
      <c r="AG22" s="66">
        <f t="shared" si="3"/>
        <v>2075</v>
      </c>
      <c r="AH22" s="67">
        <f t="shared" si="3"/>
        <v>33269.617000000006</v>
      </c>
      <c r="AI22" s="65">
        <f t="shared" si="3"/>
        <v>666</v>
      </c>
      <c r="AJ22" s="30">
        <f t="shared" si="3"/>
        <v>6997.9159999999993</v>
      </c>
      <c r="AK22" s="29">
        <f t="shared" si="3"/>
        <v>213</v>
      </c>
      <c r="AL22" s="30">
        <f t="shared" si="3"/>
        <v>268.03100000000001</v>
      </c>
      <c r="AM22" s="29">
        <f t="shared" si="3"/>
        <v>1003</v>
      </c>
      <c r="AN22" s="30">
        <f t="shared" si="3"/>
        <v>7542.0309999999999</v>
      </c>
      <c r="AO22" s="111">
        <f t="shared" si="3"/>
        <v>51</v>
      </c>
      <c r="AP22" s="30">
        <f t="shared" si="3"/>
        <v>2573.7900000000004</v>
      </c>
      <c r="AQ22" s="182">
        <f t="shared" si="3"/>
        <v>164</v>
      </c>
      <c r="AR22" s="183">
        <f t="shared" si="3"/>
        <v>1301.1789999999999</v>
      </c>
      <c r="AS22" s="29">
        <f t="shared" si="3"/>
        <v>286</v>
      </c>
      <c r="AT22" s="30">
        <f t="shared" si="3"/>
        <v>3360.8989999999999</v>
      </c>
      <c r="AU22" s="29">
        <f t="shared" si="3"/>
        <v>1299</v>
      </c>
      <c r="AV22" s="168">
        <f t="shared" si="3"/>
        <v>7438.7839999999997</v>
      </c>
      <c r="AW22" s="198">
        <f t="shared" si="3"/>
        <v>12445</v>
      </c>
      <c r="AX22" s="193">
        <f t="shared" si="3"/>
        <v>133818.93</v>
      </c>
      <c r="AY22" s="195">
        <f t="shared" si="3"/>
        <v>126</v>
      </c>
      <c r="AZ22" s="194">
        <f t="shared" si="3"/>
        <v>1422.04</v>
      </c>
    </row>
    <row r="23" spans="2:52" ht="15" hidden="1" customHeight="1" thickBot="1" x14ac:dyDescent="0.2">
      <c r="B23" s="151" t="s">
        <v>19</v>
      </c>
      <c r="C23" s="41"/>
      <c r="D23" s="57">
        <v>0</v>
      </c>
      <c r="E23" s="58">
        <v>0</v>
      </c>
      <c r="F23" s="139">
        <v>0</v>
      </c>
      <c r="G23" s="138" t="e">
        <f>G22/SUM(#REF!)-1</f>
        <v>#REF!</v>
      </c>
      <c r="H23" s="59" t="e">
        <f>H22/SUM(#REF!)-1</f>
        <v>#REF!</v>
      </c>
      <c r="I23" s="60" t="e">
        <f>I22/SUM(#REF!)-1</f>
        <v>#REF!</v>
      </c>
      <c r="J23" s="59" t="e">
        <f>J22/SUM(#REF!)-1</f>
        <v>#REF!</v>
      </c>
      <c r="K23" s="60" t="e">
        <f>K22/SUM(#REF!)-1</f>
        <v>#REF!</v>
      </c>
      <c r="L23" s="59" t="e">
        <f>L22/SUM(#REF!)-1</f>
        <v>#REF!</v>
      </c>
      <c r="M23" s="60" t="e">
        <f>M22/SUM(#REF!)-1</f>
        <v>#REF!</v>
      </c>
      <c r="N23" s="59" t="e">
        <f>N22/SUM(#REF!)-1</f>
        <v>#REF!</v>
      </c>
      <c r="O23" s="60" t="e">
        <f>O22/SUM(#REF!)-1</f>
        <v>#REF!</v>
      </c>
      <c r="P23" s="59" t="e">
        <f>P22/SUM(#REF!)-1</f>
        <v>#REF!</v>
      </c>
      <c r="Q23" s="60" t="e">
        <f>Q22/SUM(#REF!)-1</f>
        <v>#REF!</v>
      </c>
      <c r="R23" s="59" t="e">
        <f>R22/SUM(#REF!)-1</f>
        <v>#REF!</v>
      </c>
      <c r="S23" s="60" t="e">
        <f>S22/SUM(#REF!)-1</f>
        <v>#REF!</v>
      </c>
      <c r="T23" s="59" t="e">
        <f>T22/SUM(#REF!)-1</f>
        <v>#REF!</v>
      </c>
      <c r="U23" s="60" t="e">
        <f>U22/SUM(#REF!)-1</f>
        <v>#REF!</v>
      </c>
      <c r="V23" s="59" t="e">
        <f>V22/SUM(#REF!)-1</f>
        <v>#REF!</v>
      </c>
      <c r="W23" s="60" t="e">
        <f>W22/SUM(#REF!)-1</f>
        <v>#REF!</v>
      </c>
      <c r="X23" s="59" t="e">
        <f>X22/SUM(#REF!)-1</f>
        <v>#REF!</v>
      </c>
      <c r="Y23" s="60" t="e">
        <f>Y22/SUM(#REF!)-1</f>
        <v>#REF!</v>
      </c>
      <c r="Z23" s="59" t="e">
        <f>Z22/SUM(#REF!)-1</f>
        <v>#REF!</v>
      </c>
      <c r="AA23" s="60" t="e">
        <f>AA22/SUM(#REF!)-1</f>
        <v>#REF!</v>
      </c>
      <c r="AB23" s="59" t="e">
        <f>AB22/SUM(#REF!)-1</f>
        <v>#REF!</v>
      </c>
      <c r="AC23" s="60" t="e">
        <f>AC22/SUM(#REF!)-1</f>
        <v>#REF!</v>
      </c>
      <c r="AD23" s="59" t="e">
        <f>AD22/SUM(#REF!)-1</f>
        <v>#REF!</v>
      </c>
      <c r="AE23" s="60" t="e">
        <f>AE22/SUM(#REF!)-1</f>
        <v>#REF!</v>
      </c>
      <c r="AF23" s="59" t="e">
        <f>AF22/SUM(#REF!)-1</f>
        <v>#REF!</v>
      </c>
      <c r="AG23" s="60" t="e">
        <f>AG22/SUM(#REF!)-1</f>
        <v>#REF!</v>
      </c>
      <c r="AH23" s="59" t="e">
        <f>AH22/SUM(#REF!)-1</f>
        <v>#REF!</v>
      </c>
      <c r="AI23" s="60" t="e">
        <f>AI22/SUM(#REF!)-1</f>
        <v>#REF!</v>
      </c>
      <c r="AJ23" s="59" t="e">
        <f>AJ22/SUM(#REF!)-1</f>
        <v>#REF!</v>
      </c>
      <c r="AK23" s="60" t="e">
        <f>AK22/SUM(#REF!)-1</f>
        <v>#REF!</v>
      </c>
      <c r="AL23" s="59" t="e">
        <f>AL22/SUM(#REF!)-1</f>
        <v>#REF!</v>
      </c>
      <c r="AM23" s="60" t="e">
        <f>AM22/SUM(#REF!)-1</f>
        <v>#REF!</v>
      </c>
      <c r="AN23" s="59" t="e">
        <f>AN22/SUM(#REF!)-1</f>
        <v>#REF!</v>
      </c>
      <c r="AO23" s="112" t="e">
        <f>AO22/SUM(#REF!)-1</f>
        <v>#REF!</v>
      </c>
      <c r="AP23" s="58" t="e">
        <f>AP22/SUM(#REF!)-1</f>
        <v>#REF!</v>
      </c>
      <c r="AQ23" s="69"/>
      <c r="AR23" s="70" t="e">
        <f>AR22/SUM(#REF!)-1</f>
        <v>#REF!</v>
      </c>
      <c r="AS23" s="68" t="e">
        <f>AS22/SUM(#REF!)-1</f>
        <v>#REF!</v>
      </c>
      <c r="AT23" s="58" t="e">
        <f>AT22/SUM(#REF!)-1</f>
        <v>#REF!</v>
      </c>
      <c r="AU23" s="69"/>
      <c r="AV23" s="169" t="e">
        <f>AV22/SUM(#REF!)-1</f>
        <v>#REF!</v>
      </c>
      <c r="AW23" s="112" t="e">
        <f>AW22/SUM(#REF!)-1</f>
        <v>#REF!</v>
      </c>
      <c r="AX23" s="58" t="e">
        <f>AX22/SUM(#REF!)-1</f>
        <v>#REF!</v>
      </c>
      <c r="AY23" s="68" t="e">
        <f>AY22/SUM(#REF!)-1</f>
        <v>#REF!</v>
      </c>
      <c r="AZ23" s="139" t="e">
        <f>AZ22/SUM(#REF!)-1</f>
        <v>#REF!</v>
      </c>
    </row>
    <row r="24" spans="2:52" x14ac:dyDescent="0.15">
      <c r="B24" s="145" t="s">
        <v>26</v>
      </c>
      <c r="C24" s="40" t="s">
        <v>1</v>
      </c>
      <c r="D24" s="12">
        <f>G24+I24+K24+M24+O24+Q24+S24+U24+W24+Y24+AK24+AU24+AA24+AC24+AE24+AG24+AI24+AM24+AO24+AQ24+AS24</f>
        <v>593</v>
      </c>
      <c r="E24" s="38">
        <f>H24+J24+L24+N24+P24+R24+T24+V24+X24+Z24+AL24+AV24+AB24+AD24+AF24+AH24+AJ24+AN24+AP24+AR24+AT24</f>
        <v>6910.7690000000011</v>
      </c>
      <c r="F24" s="146">
        <f>+E24/SUM(E10)*100-100</f>
        <v>42.808825884577459</v>
      </c>
      <c r="G24" s="133">
        <v>1</v>
      </c>
      <c r="H24" s="10">
        <v>4.016</v>
      </c>
      <c r="I24" s="11">
        <v>14</v>
      </c>
      <c r="J24" s="10">
        <v>309.041</v>
      </c>
      <c r="K24" s="11"/>
      <c r="L24" s="10"/>
      <c r="M24" s="16">
        <v>61</v>
      </c>
      <c r="N24" s="17">
        <v>718.01800000000003</v>
      </c>
      <c r="O24" s="16"/>
      <c r="P24" s="17"/>
      <c r="Q24" s="11"/>
      <c r="R24" s="10"/>
      <c r="S24" s="11">
        <v>3</v>
      </c>
      <c r="T24" s="10">
        <v>44.972000000000001</v>
      </c>
      <c r="U24" s="11">
        <v>139</v>
      </c>
      <c r="V24" s="10">
        <v>184.21700000000001</v>
      </c>
      <c r="W24" s="11">
        <v>1</v>
      </c>
      <c r="X24" s="10">
        <v>4</v>
      </c>
      <c r="Y24" s="11">
        <v>22</v>
      </c>
      <c r="Z24" s="10">
        <v>9.6300000000000008</v>
      </c>
      <c r="AA24" s="11">
        <v>43</v>
      </c>
      <c r="AB24" s="10">
        <v>1270.96</v>
      </c>
      <c r="AC24" s="11">
        <v>16</v>
      </c>
      <c r="AD24" s="10">
        <v>5.2460000000000004</v>
      </c>
      <c r="AE24" s="11">
        <v>27</v>
      </c>
      <c r="AF24" s="10">
        <v>238.66499999999999</v>
      </c>
      <c r="AG24" s="11">
        <v>78</v>
      </c>
      <c r="AH24" s="10">
        <v>1436.9259999999999</v>
      </c>
      <c r="AI24" s="11">
        <v>33</v>
      </c>
      <c r="AJ24" s="10">
        <v>485.05599999999998</v>
      </c>
      <c r="AK24" s="11">
        <v>4</v>
      </c>
      <c r="AL24" s="10">
        <v>304.93099999999998</v>
      </c>
      <c r="AM24" s="156">
        <v>71</v>
      </c>
      <c r="AN24" s="10">
        <v>747.76</v>
      </c>
      <c r="AO24" s="109">
        <v>3</v>
      </c>
      <c r="AP24" s="10">
        <v>74.478999999999999</v>
      </c>
      <c r="AQ24" s="11">
        <v>5</v>
      </c>
      <c r="AR24" s="32">
        <v>103.488</v>
      </c>
      <c r="AS24" s="27">
        <v>20</v>
      </c>
      <c r="AT24" s="10">
        <v>322.55399999999997</v>
      </c>
      <c r="AU24" s="11">
        <v>52</v>
      </c>
      <c r="AV24" s="166">
        <v>646.80999999999995</v>
      </c>
      <c r="AW24" s="109">
        <v>785</v>
      </c>
      <c r="AX24" s="10">
        <v>9023.0580000000009</v>
      </c>
      <c r="AY24" s="27">
        <v>9</v>
      </c>
      <c r="AZ24" s="134">
        <v>149.06100000000001</v>
      </c>
    </row>
    <row r="25" spans="2:52" x14ac:dyDescent="0.15">
      <c r="B25" s="145"/>
      <c r="C25" s="40" t="s">
        <v>2</v>
      </c>
      <c r="D25" s="12">
        <f>G25+I25+K25+M25+O25+Q25+S25+U25+W25+Y25+AK25+AU25+AA25+AC25+AE25+AG25+AI25+AM25+AO25+AQ25+AS25</f>
        <v>962</v>
      </c>
      <c r="E25" s="38">
        <f>H25+J25+L25+N25+P25+R25+T25+V25+X25+Z25+AL25+AV25+AB25+AD25+AF25+AH25+AJ25+AN25+AP25+AR25+AT25</f>
        <v>6963.1949999999997</v>
      </c>
      <c r="F25" s="147">
        <f t="shared" ref="F25:F27" si="4">+E25/SUM(E11)*100-100</f>
        <v>-2.4413088050312552</v>
      </c>
      <c r="G25" s="133">
        <v>1</v>
      </c>
      <c r="H25" s="10">
        <v>183.952</v>
      </c>
      <c r="I25" s="11">
        <v>34</v>
      </c>
      <c r="J25" s="10">
        <v>66.052999999999997</v>
      </c>
      <c r="K25" s="11">
        <v>6</v>
      </c>
      <c r="L25" s="10">
        <v>58.139000000000003</v>
      </c>
      <c r="M25" s="16">
        <v>65</v>
      </c>
      <c r="N25" s="17">
        <v>718.95500000000004</v>
      </c>
      <c r="O25" s="16"/>
      <c r="P25" s="17"/>
      <c r="Q25" s="11"/>
      <c r="R25" s="10"/>
      <c r="S25" s="11">
        <v>11</v>
      </c>
      <c r="T25" s="35">
        <v>41.64</v>
      </c>
      <c r="U25" s="11">
        <v>217</v>
      </c>
      <c r="V25" s="10">
        <v>286.82799999999997</v>
      </c>
      <c r="W25" s="11">
        <v>4</v>
      </c>
      <c r="X25" s="10">
        <v>12.598000000000001</v>
      </c>
      <c r="Y25" s="11">
        <v>92</v>
      </c>
      <c r="Z25" s="10">
        <v>40.962000000000003</v>
      </c>
      <c r="AA25" s="11">
        <v>41</v>
      </c>
      <c r="AB25" s="10">
        <v>1518.4269999999999</v>
      </c>
      <c r="AC25" s="11">
        <v>12</v>
      </c>
      <c r="AD25" s="10">
        <v>25.687000000000001</v>
      </c>
      <c r="AE25" s="11">
        <v>49</v>
      </c>
      <c r="AF25" s="10">
        <v>348.39499999999998</v>
      </c>
      <c r="AG25" s="11">
        <v>156</v>
      </c>
      <c r="AH25" s="10">
        <v>2415.7020000000002</v>
      </c>
      <c r="AI25" s="11">
        <v>67</v>
      </c>
      <c r="AJ25" s="10">
        <v>371.428</v>
      </c>
      <c r="AK25" s="11">
        <v>15</v>
      </c>
      <c r="AL25" s="10">
        <v>18.443999999999999</v>
      </c>
      <c r="AM25" s="156">
        <v>60</v>
      </c>
      <c r="AN25" s="10">
        <v>335.16800000000001</v>
      </c>
      <c r="AO25" s="109">
        <v>7</v>
      </c>
      <c r="AP25" s="10">
        <v>111.636</v>
      </c>
      <c r="AQ25" s="11">
        <v>28</v>
      </c>
      <c r="AR25" s="32">
        <v>65.938000000000002</v>
      </c>
      <c r="AS25" s="27">
        <v>16</v>
      </c>
      <c r="AT25" s="10">
        <v>91.650999999999996</v>
      </c>
      <c r="AU25" s="11">
        <v>81</v>
      </c>
      <c r="AV25" s="166">
        <v>251.59200000000001</v>
      </c>
      <c r="AW25" s="109">
        <v>1285</v>
      </c>
      <c r="AX25" s="10">
        <v>14492.633</v>
      </c>
      <c r="AY25" s="27">
        <v>7</v>
      </c>
      <c r="AZ25" s="134">
        <v>82.584999999999994</v>
      </c>
    </row>
    <row r="26" spans="2:52" x14ac:dyDescent="0.15">
      <c r="B26" s="145"/>
      <c r="C26" s="40" t="s">
        <v>3</v>
      </c>
      <c r="D26" s="12">
        <f t="shared" ref="D26:D35" si="5">G26+I26+K26+M26+O26+Q26+S26+U26+W26+Y26+AK26+AU26+AA26+AC26+AE26+AG26+AI26+AM26+AO26+AQ26+AS26</f>
        <v>874</v>
      </c>
      <c r="E26" s="38">
        <f t="shared" ref="E26:E35" si="6">H26+J26+L26+N26+P26+R26+T26+V26+X26+Z26+AL26+AV26+AB26+AD26+AF26+AH26+AJ26+AN26+AP26+AR26+AT26</f>
        <v>10554.319</v>
      </c>
      <c r="F26" s="148">
        <f t="shared" si="4"/>
        <v>2.5781182042471187</v>
      </c>
      <c r="G26" s="133"/>
      <c r="H26" s="10"/>
      <c r="I26" s="11">
        <v>30</v>
      </c>
      <c r="J26" s="10">
        <v>183.95</v>
      </c>
      <c r="K26" s="11">
        <v>5</v>
      </c>
      <c r="L26" s="10">
        <v>49.957000000000001</v>
      </c>
      <c r="M26" s="18">
        <v>46</v>
      </c>
      <c r="N26" s="19">
        <v>499.35700000000003</v>
      </c>
      <c r="O26" s="11">
        <v>13</v>
      </c>
      <c r="P26" s="10">
        <v>21.797999999999998</v>
      </c>
      <c r="Q26" s="11"/>
      <c r="R26" s="10"/>
      <c r="S26" s="11">
        <v>9</v>
      </c>
      <c r="T26" s="10">
        <v>140.20099999999999</v>
      </c>
      <c r="U26" s="11">
        <v>199</v>
      </c>
      <c r="V26" s="10">
        <v>199.06299999999999</v>
      </c>
      <c r="W26" s="11">
        <v>2</v>
      </c>
      <c r="X26" s="10">
        <v>4.1580000000000004</v>
      </c>
      <c r="Y26" s="50">
        <v>82</v>
      </c>
      <c r="Z26" s="51">
        <v>47.957999999999998</v>
      </c>
      <c r="AA26" s="11">
        <v>59</v>
      </c>
      <c r="AB26" s="10">
        <v>1997.7449999999999</v>
      </c>
      <c r="AC26" s="11">
        <v>18</v>
      </c>
      <c r="AD26" s="10">
        <v>24.687000000000001</v>
      </c>
      <c r="AE26" s="50">
        <v>35</v>
      </c>
      <c r="AF26" s="51">
        <v>784.82799999999997</v>
      </c>
      <c r="AG26" s="11">
        <v>158</v>
      </c>
      <c r="AH26" s="10">
        <v>4376.7420000000002</v>
      </c>
      <c r="AI26" s="50">
        <v>50</v>
      </c>
      <c r="AJ26" s="51">
        <v>509.83199999999999</v>
      </c>
      <c r="AK26" s="50">
        <v>1</v>
      </c>
      <c r="AL26" s="51">
        <v>20.905999999999999</v>
      </c>
      <c r="AM26" s="157">
        <v>54</v>
      </c>
      <c r="AN26" s="51">
        <v>374.24099999999999</v>
      </c>
      <c r="AO26" s="109">
        <v>6</v>
      </c>
      <c r="AP26" s="10">
        <v>97.777000000000001</v>
      </c>
      <c r="AQ26" s="11">
        <v>14</v>
      </c>
      <c r="AR26" s="32">
        <v>135.28200000000001</v>
      </c>
      <c r="AS26" s="27">
        <v>22</v>
      </c>
      <c r="AT26" s="10">
        <v>284.02800000000002</v>
      </c>
      <c r="AU26" s="11">
        <v>71</v>
      </c>
      <c r="AV26" s="166">
        <v>801.80899999999997</v>
      </c>
      <c r="AW26" s="109">
        <v>931</v>
      </c>
      <c r="AX26" s="10">
        <v>13243.413</v>
      </c>
      <c r="AY26" s="27">
        <v>4</v>
      </c>
      <c r="AZ26" s="134">
        <v>105.417</v>
      </c>
    </row>
    <row r="27" spans="2:52" x14ac:dyDescent="0.15">
      <c r="B27" s="145"/>
      <c r="C27" s="3" t="s">
        <v>4</v>
      </c>
      <c r="D27" s="15">
        <f t="shared" si="5"/>
        <v>900</v>
      </c>
      <c r="E27" s="46">
        <f t="shared" si="6"/>
        <v>11349.92</v>
      </c>
      <c r="F27" s="149">
        <f t="shared" si="4"/>
        <v>37.778984684331533</v>
      </c>
      <c r="G27" s="135"/>
      <c r="H27" s="13"/>
      <c r="I27" s="14">
        <v>42</v>
      </c>
      <c r="J27" s="13">
        <v>74.278000000000006</v>
      </c>
      <c r="K27" s="14"/>
      <c r="L27" s="49"/>
      <c r="M27" s="16">
        <v>57</v>
      </c>
      <c r="N27" s="17">
        <v>575.18799999999999</v>
      </c>
      <c r="O27" s="14"/>
      <c r="P27" s="13"/>
      <c r="Q27" s="14">
        <v>2</v>
      </c>
      <c r="R27" s="13">
        <v>31.396000000000001</v>
      </c>
      <c r="S27" s="14">
        <v>7</v>
      </c>
      <c r="T27" s="13">
        <v>134.108</v>
      </c>
      <c r="U27" s="14">
        <v>222</v>
      </c>
      <c r="V27" s="13">
        <v>317.27199999999999</v>
      </c>
      <c r="W27" s="14">
        <v>3</v>
      </c>
      <c r="X27" s="185">
        <v>321.79000000000002</v>
      </c>
      <c r="Y27" s="11">
        <v>21</v>
      </c>
      <c r="Z27" s="10">
        <v>69.572000000000003</v>
      </c>
      <c r="AA27" s="14">
        <v>49</v>
      </c>
      <c r="AB27" s="13">
        <v>3631.8229999999999</v>
      </c>
      <c r="AC27" s="14">
        <v>21</v>
      </c>
      <c r="AD27" s="13">
        <v>40.472999999999999</v>
      </c>
      <c r="AE27" s="11">
        <v>41</v>
      </c>
      <c r="AF27" s="10">
        <v>397.464</v>
      </c>
      <c r="AG27" s="14">
        <v>116</v>
      </c>
      <c r="AH27" s="13">
        <v>2916.17</v>
      </c>
      <c r="AI27" s="11">
        <v>73</v>
      </c>
      <c r="AJ27" s="10">
        <v>482.93799999999999</v>
      </c>
      <c r="AK27" s="11">
        <v>13</v>
      </c>
      <c r="AL27" s="10">
        <v>10.032999999999999</v>
      </c>
      <c r="AM27" s="156">
        <v>102</v>
      </c>
      <c r="AN27" s="10">
        <v>689.91700000000003</v>
      </c>
      <c r="AO27" s="110">
        <v>8</v>
      </c>
      <c r="AP27" s="13">
        <v>82.412999999999997</v>
      </c>
      <c r="AQ27" s="43">
        <v>10</v>
      </c>
      <c r="AR27" s="33">
        <v>127.84</v>
      </c>
      <c r="AS27" s="28">
        <v>23</v>
      </c>
      <c r="AT27" s="13">
        <v>583.17700000000002</v>
      </c>
      <c r="AU27" s="43">
        <v>90</v>
      </c>
      <c r="AV27" s="167">
        <v>864.06799999999998</v>
      </c>
      <c r="AW27" s="110">
        <v>965</v>
      </c>
      <c r="AX27" s="13">
        <v>9019.1849999999995</v>
      </c>
      <c r="AY27" s="28">
        <v>4</v>
      </c>
      <c r="AZ27" s="136">
        <v>42.561999999999998</v>
      </c>
    </row>
    <row r="28" spans="2:52" x14ac:dyDescent="0.15">
      <c r="B28" s="145"/>
      <c r="C28" s="40" t="s">
        <v>5</v>
      </c>
      <c r="D28" s="12">
        <f t="shared" si="5"/>
        <v>720</v>
      </c>
      <c r="E28" s="45">
        <f t="shared" si="6"/>
        <v>9165.5660000000007</v>
      </c>
      <c r="F28" s="147">
        <f t="shared" ref="F28" si="7">+E28/SUM(E14)*100-100</f>
        <v>20.04576257422994</v>
      </c>
      <c r="G28" s="133"/>
      <c r="H28" s="10"/>
      <c r="I28" s="11">
        <v>27</v>
      </c>
      <c r="J28" s="10">
        <v>163.88</v>
      </c>
      <c r="K28" s="11">
        <v>1</v>
      </c>
      <c r="L28" s="10">
        <v>11.362</v>
      </c>
      <c r="M28" s="16">
        <v>58</v>
      </c>
      <c r="N28" s="17">
        <v>765.827</v>
      </c>
      <c r="O28" s="16"/>
      <c r="P28" s="17"/>
      <c r="Q28" s="11"/>
      <c r="R28" s="10"/>
      <c r="S28" s="11">
        <v>7</v>
      </c>
      <c r="T28" s="10">
        <v>223.43700000000001</v>
      </c>
      <c r="U28" s="11">
        <v>148</v>
      </c>
      <c r="V28" s="10">
        <v>161.881</v>
      </c>
      <c r="W28" s="11">
        <v>1</v>
      </c>
      <c r="X28" s="10">
        <v>33.573</v>
      </c>
      <c r="Y28" s="11">
        <v>49</v>
      </c>
      <c r="Z28" s="10">
        <v>34.341000000000001</v>
      </c>
      <c r="AA28" s="11">
        <v>41</v>
      </c>
      <c r="AB28" s="10">
        <v>1208.6300000000001</v>
      </c>
      <c r="AC28" s="11">
        <v>11</v>
      </c>
      <c r="AD28" s="10">
        <v>8.3810000000000002</v>
      </c>
      <c r="AE28" s="11">
        <v>29</v>
      </c>
      <c r="AF28" s="10">
        <v>138.90700000000001</v>
      </c>
      <c r="AG28" s="11">
        <v>132</v>
      </c>
      <c r="AH28" s="10">
        <v>2737.7950000000001</v>
      </c>
      <c r="AI28" s="11">
        <v>68</v>
      </c>
      <c r="AJ28" s="10">
        <v>2461.2739999999999</v>
      </c>
      <c r="AK28" s="11">
        <v>7</v>
      </c>
      <c r="AL28" s="10">
        <v>12.782</v>
      </c>
      <c r="AM28" s="156">
        <v>53</v>
      </c>
      <c r="AN28" s="10">
        <v>519.85900000000004</v>
      </c>
      <c r="AO28" s="109">
        <v>8</v>
      </c>
      <c r="AP28" s="10">
        <v>75.254000000000005</v>
      </c>
      <c r="AQ28" s="11">
        <v>11</v>
      </c>
      <c r="AR28" s="32">
        <v>50.942</v>
      </c>
      <c r="AS28" s="27">
        <v>13</v>
      </c>
      <c r="AT28" s="10">
        <v>77.385000000000005</v>
      </c>
      <c r="AU28" s="11">
        <v>56</v>
      </c>
      <c r="AV28" s="166">
        <v>480.05599999999998</v>
      </c>
      <c r="AW28" s="109">
        <v>944</v>
      </c>
      <c r="AX28" s="10">
        <v>8156.1220000000003</v>
      </c>
      <c r="AY28" s="27">
        <v>2</v>
      </c>
      <c r="AZ28" s="134">
        <v>48.283000000000001</v>
      </c>
    </row>
    <row r="29" spans="2:52" x14ac:dyDescent="0.15">
      <c r="B29" s="145"/>
      <c r="C29" s="40" t="s">
        <v>6</v>
      </c>
      <c r="D29" s="9">
        <f t="shared" si="5"/>
        <v>939</v>
      </c>
      <c r="E29" s="44">
        <f t="shared" si="6"/>
        <v>10579.788</v>
      </c>
      <c r="F29" s="148">
        <f t="shared" ref="F29:F35" si="8">+E29/SUM(E15)*100-100</f>
        <v>5.326522745409747</v>
      </c>
      <c r="G29" s="133">
        <v>1</v>
      </c>
      <c r="H29" s="10">
        <v>50.826000000000001</v>
      </c>
      <c r="I29" s="11">
        <v>4</v>
      </c>
      <c r="J29" s="10">
        <v>626.51199999999994</v>
      </c>
      <c r="K29" s="11">
        <v>3</v>
      </c>
      <c r="L29" s="10">
        <v>40.840000000000003</v>
      </c>
      <c r="M29" s="18">
        <v>80</v>
      </c>
      <c r="N29" s="19">
        <v>1093.2</v>
      </c>
      <c r="O29" s="11">
        <v>1</v>
      </c>
      <c r="P29" s="10">
        <v>62.95</v>
      </c>
      <c r="Q29" s="11"/>
      <c r="R29" s="10"/>
      <c r="S29" s="11">
        <v>4</v>
      </c>
      <c r="T29" s="10">
        <v>178.32599999999999</v>
      </c>
      <c r="U29" s="11">
        <v>161</v>
      </c>
      <c r="V29" s="10">
        <v>193.25700000000001</v>
      </c>
      <c r="W29" s="11">
        <v>2</v>
      </c>
      <c r="X29" s="10">
        <v>13.733000000000001</v>
      </c>
      <c r="Y29" s="11">
        <v>20</v>
      </c>
      <c r="Z29" s="10">
        <v>17.300999999999998</v>
      </c>
      <c r="AA29" s="11">
        <v>44</v>
      </c>
      <c r="AB29" s="10">
        <v>1383.509</v>
      </c>
      <c r="AC29" s="11">
        <v>28</v>
      </c>
      <c r="AD29" s="10">
        <v>61.018999999999998</v>
      </c>
      <c r="AE29" s="11">
        <v>40</v>
      </c>
      <c r="AF29" s="10">
        <v>937.37599999999998</v>
      </c>
      <c r="AG29" s="11">
        <v>121</v>
      </c>
      <c r="AH29" s="10">
        <v>2241.8049999999998</v>
      </c>
      <c r="AI29" s="11">
        <v>73</v>
      </c>
      <c r="AJ29" s="10">
        <v>1545.675</v>
      </c>
      <c r="AK29" s="11">
        <v>2</v>
      </c>
      <c r="AL29" s="10">
        <v>96.67</v>
      </c>
      <c r="AM29" s="156">
        <v>213</v>
      </c>
      <c r="AN29" s="10">
        <v>662.40200000000004</v>
      </c>
      <c r="AO29" s="109">
        <v>1</v>
      </c>
      <c r="AP29" s="10">
        <v>4.0540000000000003</v>
      </c>
      <c r="AQ29" s="11">
        <v>4</v>
      </c>
      <c r="AR29" s="32">
        <v>60.764000000000003</v>
      </c>
      <c r="AS29" s="27">
        <v>32</v>
      </c>
      <c r="AT29" s="10">
        <v>372.36799999999999</v>
      </c>
      <c r="AU29" s="11">
        <v>105</v>
      </c>
      <c r="AV29" s="166">
        <v>937.20100000000002</v>
      </c>
      <c r="AW29" s="109">
        <v>958</v>
      </c>
      <c r="AX29" s="10">
        <v>9396.4</v>
      </c>
      <c r="AY29" s="27">
        <v>1</v>
      </c>
      <c r="AZ29" s="134">
        <v>0.79500000000000004</v>
      </c>
    </row>
    <row r="30" spans="2:52" x14ac:dyDescent="0.15">
      <c r="B30" s="145"/>
      <c r="C30" s="3" t="s">
        <v>7</v>
      </c>
      <c r="D30" s="12">
        <f t="shared" si="5"/>
        <v>975</v>
      </c>
      <c r="E30" s="38">
        <f t="shared" si="6"/>
        <v>9808.0919999999969</v>
      </c>
      <c r="F30" s="149">
        <f t="shared" si="8"/>
        <v>9.0802931527623372</v>
      </c>
      <c r="G30" s="135">
        <v>1</v>
      </c>
      <c r="H30" s="13">
        <v>472.036</v>
      </c>
      <c r="I30" s="14">
        <v>17</v>
      </c>
      <c r="J30" s="13">
        <v>638.39700000000005</v>
      </c>
      <c r="K30" s="14">
        <v>1</v>
      </c>
      <c r="L30" s="13">
        <v>20.5</v>
      </c>
      <c r="M30" s="16">
        <v>76</v>
      </c>
      <c r="N30" s="17">
        <v>996.78</v>
      </c>
      <c r="O30" s="42"/>
      <c r="P30" s="20"/>
      <c r="Q30" s="14">
        <v>1</v>
      </c>
      <c r="R30" s="13">
        <v>22.562000000000001</v>
      </c>
      <c r="S30" s="14">
        <v>5</v>
      </c>
      <c r="T30" s="13">
        <v>49.973999999999997</v>
      </c>
      <c r="U30" s="14">
        <v>194</v>
      </c>
      <c r="V30" s="13">
        <v>102.892</v>
      </c>
      <c r="W30" s="14">
        <v>1</v>
      </c>
      <c r="X30" s="13">
        <v>0.42699999999999999</v>
      </c>
      <c r="Y30" s="14">
        <v>82</v>
      </c>
      <c r="Z30" s="13">
        <v>46.86</v>
      </c>
      <c r="AA30" s="14">
        <v>48</v>
      </c>
      <c r="AB30" s="13">
        <v>1272.9190000000001</v>
      </c>
      <c r="AC30" s="14">
        <v>34</v>
      </c>
      <c r="AD30" s="13">
        <v>112.96599999999999</v>
      </c>
      <c r="AE30" s="14">
        <v>19</v>
      </c>
      <c r="AF30" s="13">
        <v>210.654</v>
      </c>
      <c r="AG30" s="14">
        <v>164</v>
      </c>
      <c r="AH30" s="13">
        <v>2247.4769999999999</v>
      </c>
      <c r="AI30" s="14">
        <v>52</v>
      </c>
      <c r="AJ30" s="13">
        <v>2393.5990000000002</v>
      </c>
      <c r="AK30" s="14">
        <v>13</v>
      </c>
      <c r="AL30" s="13">
        <v>44.384999999999998</v>
      </c>
      <c r="AM30" s="158">
        <v>139</v>
      </c>
      <c r="AN30" s="13">
        <v>325.01</v>
      </c>
      <c r="AO30" s="110">
        <v>4</v>
      </c>
      <c r="AP30" s="13">
        <v>22.21</v>
      </c>
      <c r="AQ30" s="14">
        <v>4</v>
      </c>
      <c r="AR30" s="33">
        <v>145.21</v>
      </c>
      <c r="AS30" s="28">
        <v>14</v>
      </c>
      <c r="AT30" s="13">
        <v>132.06100000000001</v>
      </c>
      <c r="AU30" s="14">
        <v>106</v>
      </c>
      <c r="AV30" s="167">
        <v>551.173</v>
      </c>
      <c r="AW30" s="110">
        <v>905</v>
      </c>
      <c r="AX30" s="13">
        <v>7435.5060000000003</v>
      </c>
      <c r="AY30" s="28">
        <v>5</v>
      </c>
      <c r="AZ30" s="136">
        <v>85.326999999999998</v>
      </c>
    </row>
    <row r="31" spans="2:52" x14ac:dyDescent="0.15">
      <c r="B31" s="145"/>
      <c r="C31" s="40" t="s">
        <v>8</v>
      </c>
      <c r="D31" s="12">
        <f t="shared" si="5"/>
        <v>993</v>
      </c>
      <c r="E31" s="38">
        <f t="shared" si="6"/>
        <v>9444.4580000000005</v>
      </c>
      <c r="F31" s="147">
        <f t="shared" si="8"/>
        <v>-21.21914879099279</v>
      </c>
      <c r="G31" s="133">
        <v>2</v>
      </c>
      <c r="H31" s="10">
        <v>693.27700000000004</v>
      </c>
      <c r="I31" s="11">
        <v>11</v>
      </c>
      <c r="J31" s="10">
        <v>494.52199999999999</v>
      </c>
      <c r="K31" s="11">
        <v>4</v>
      </c>
      <c r="L31" s="10">
        <v>77.930999999999997</v>
      </c>
      <c r="M31" s="16">
        <v>72</v>
      </c>
      <c r="N31" s="21">
        <v>906.49300000000005</v>
      </c>
      <c r="O31" s="11"/>
      <c r="P31" s="10"/>
      <c r="Q31" s="11">
        <v>1</v>
      </c>
      <c r="R31" s="10">
        <v>0.90300000000000002</v>
      </c>
      <c r="S31" s="11">
        <v>11</v>
      </c>
      <c r="T31" s="10">
        <v>180.43700000000001</v>
      </c>
      <c r="U31" s="11">
        <v>212</v>
      </c>
      <c r="V31" s="10">
        <v>698.58100000000002</v>
      </c>
      <c r="W31" s="11">
        <v>5</v>
      </c>
      <c r="X31" s="10">
        <v>12.436999999999999</v>
      </c>
      <c r="Y31" s="11">
        <v>98</v>
      </c>
      <c r="Z31" s="10">
        <v>60.463999999999999</v>
      </c>
      <c r="AA31" s="11">
        <v>38</v>
      </c>
      <c r="AB31" s="10">
        <v>1213.471</v>
      </c>
      <c r="AC31" s="11">
        <v>15</v>
      </c>
      <c r="AD31" s="10">
        <v>22.937000000000001</v>
      </c>
      <c r="AE31" s="11">
        <v>43</v>
      </c>
      <c r="AF31" s="10">
        <v>663.44200000000001</v>
      </c>
      <c r="AG31" s="11">
        <v>184</v>
      </c>
      <c r="AH31" s="10">
        <v>2129.2930000000001</v>
      </c>
      <c r="AI31" s="11">
        <v>47</v>
      </c>
      <c r="AJ31" s="10">
        <v>627.90300000000002</v>
      </c>
      <c r="AK31" s="11">
        <v>23</v>
      </c>
      <c r="AL31" s="10">
        <v>95.662999999999997</v>
      </c>
      <c r="AM31" s="156">
        <v>113</v>
      </c>
      <c r="AN31" s="10">
        <v>602.85</v>
      </c>
      <c r="AO31" s="109">
        <v>4</v>
      </c>
      <c r="AP31" s="10">
        <v>79.948999999999998</v>
      </c>
      <c r="AQ31" s="11">
        <v>8</v>
      </c>
      <c r="AR31" s="32">
        <v>46.241999999999997</v>
      </c>
      <c r="AS31" s="27">
        <v>16</v>
      </c>
      <c r="AT31" s="10">
        <v>287.536</v>
      </c>
      <c r="AU31" s="11">
        <v>86</v>
      </c>
      <c r="AV31" s="166">
        <v>550.12699999999995</v>
      </c>
      <c r="AW31" s="109">
        <v>1003</v>
      </c>
      <c r="AX31" s="10">
        <v>9196.8700000000008</v>
      </c>
      <c r="AY31" s="27">
        <v>4</v>
      </c>
      <c r="AZ31" s="134">
        <v>43.027999999999999</v>
      </c>
    </row>
    <row r="32" spans="2:52" x14ac:dyDescent="0.15">
      <c r="B32" s="145"/>
      <c r="C32" s="40" t="s">
        <v>9</v>
      </c>
      <c r="D32" s="9">
        <f t="shared" si="5"/>
        <v>869</v>
      </c>
      <c r="E32" s="44">
        <f t="shared" si="6"/>
        <v>5215.7920000000004</v>
      </c>
      <c r="F32" s="148">
        <f t="shared" si="8"/>
        <v>-51.59550492142818</v>
      </c>
      <c r="G32" s="133">
        <v>1</v>
      </c>
      <c r="H32" s="10">
        <v>3.05</v>
      </c>
      <c r="I32" s="11">
        <v>13</v>
      </c>
      <c r="J32" s="10">
        <v>516.70600000000002</v>
      </c>
      <c r="K32" s="11">
        <v>1</v>
      </c>
      <c r="L32" s="10">
        <v>2.5449999999999999</v>
      </c>
      <c r="M32" s="18">
        <v>108</v>
      </c>
      <c r="N32" s="19">
        <v>823.44200000000001</v>
      </c>
      <c r="O32" s="11"/>
      <c r="P32" s="10"/>
      <c r="Q32" s="11"/>
      <c r="R32" s="10"/>
      <c r="S32" s="11">
        <v>21</v>
      </c>
      <c r="T32" s="10">
        <v>58.125</v>
      </c>
      <c r="U32" s="11">
        <v>247</v>
      </c>
      <c r="V32" s="10">
        <v>355.38200000000001</v>
      </c>
      <c r="W32" s="11">
        <v>2</v>
      </c>
      <c r="X32" s="10">
        <v>22.7</v>
      </c>
      <c r="Y32" s="11">
        <v>53</v>
      </c>
      <c r="Z32" s="10">
        <v>286.47800000000001</v>
      </c>
      <c r="AA32" s="11">
        <v>51</v>
      </c>
      <c r="AB32" s="10">
        <v>840.93700000000001</v>
      </c>
      <c r="AC32" s="11">
        <v>35</v>
      </c>
      <c r="AD32" s="10">
        <v>49.823999999999998</v>
      </c>
      <c r="AE32" s="11">
        <v>39</v>
      </c>
      <c r="AF32" s="10">
        <v>509.12200000000001</v>
      </c>
      <c r="AG32" s="11">
        <v>12</v>
      </c>
      <c r="AH32" s="10">
        <v>51.338999999999999</v>
      </c>
      <c r="AI32" s="11">
        <v>24</v>
      </c>
      <c r="AJ32" s="10">
        <v>124.232</v>
      </c>
      <c r="AK32" s="11">
        <v>12</v>
      </c>
      <c r="AL32" s="10">
        <v>51.338999999999999</v>
      </c>
      <c r="AM32" s="156">
        <v>104</v>
      </c>
      <c r="AN32" s="10">
        <v>244.702</v>
      </c>
      <c r="AO32" s="109">
        <v>2</v>
      </c>
      <c r="AP32" s="10">
        <v>211.30799999999999</v>
      </c>
      <c r="AQ32" s="11">
        <v>22</v>
      </c>
      <c r="AR32" s="32">
        <v>219.185</v>
      </c>
      <c r="AS32" s="27">
        <v>24</v>
      </c>
      <c r="AT32" s="10">
        <v>648.34100000000001</v>
      </c>
      <c r="AU32" s="11">
        <v>98</v>
      </c>
      <c r="AV32" s="166">
        <v>197.035</v>
      </c>
      <c r="AW32" s="109">
        <v>914</v>
      </c>
      <c r="AX32" s="10">
        <v>9598.4259999999995</v>
      </c>
      <c r="AY32" s="27">
        <v>1</v>
      </c>
      <c r="AZ32" s="134">
        <v>0.72699999999999998</v>
      </c>
    </row>
    <row r="33" spans="2:52" x14ac:dyDescent="0.15">
      <c r="B33" s="145"/>
      <c r="C33" s="3" t="s">
        <v>10</v>
      </c>
      <c r="D33" s="12">
        <f t="shared" si="5"/>
        <v>1254</v>
      </c>
      <c r="E33" s="38">
        <f t="shared" si="6"/>
        <v>10754.345999999998</v>
      </c>
      <c r="F33" s="149">
        <f t="shared" si="8"/>
        <v>16.290657167054334</v>
      </c>
      <c r="G33" s="135">
        <v>1</v>
      </c>
      <c r="H33" s="13">
        <v>904.79300000000001</v>
      </c>
      <c r="I33" s="14">
        <v>13</v>
      </c>
      <c r="J33" s="13">
        <v>116.184</v>
      </c>
      <c r="K33" s="14">
        <v>1</v>
      </c>
      <c r="L33" s="13">
        <v>4.5999999999999996</v>
      </c>
      <c r="M33" s="16">
        <v>114</v>
      </c>
      <c r="N33" s="17">
        <v>1625.1220000000001</v>
      </c>
      <c r="O33" s="14"/>
      <c r="P33" s="13"/>
      <c r="Q33" s="14"/>
      <c r="R33" s="13"/>
      <c r="S33" s="14">
        <v>18</v>
      </c>
      <c r="T33" s="13">
        <v>271.67</v>
      </c>
      <c r="U33" s="14">
        <v>229</v>
      </c>
      <c r="V33" s="13">
        <v>372.09399999999999</v>
      </c>
      <c r="W33" s="14">
        <v>4</v>
      </c>
      <c r="X33" s="13">
        <v>71.632000000000005</v>
      </c>
      <c r="Y33" s="14">
        <v>44</v>
      </c>
      <c r="Z33" s="13">
        <v>22.797000000000001</v>
      </c>
      <c r="AA33" s="14">
        <v>48</v>
      </c>
      <c r="AB33" s="13">
        <v>1617.5450000000001</v>
      </c>
      <c r="AC33" s="14">
        <v>28</v>
      </c>
      <c r="AD33" s="13">
        <v>18.231999999999999</v>
      </c>
      <c r="AE33" s="14">
        <v>43</v>
      </c>
      <c r="AF33" s="13">
        <v>377.37299999999999</v>
      </c>
      <c r="AG33" s="14">
        <v>203</v>
      </c>
      <c r="AH33" s="13">
        <v>2995.5920000000001</v>
      </c>
      <c r="AI33" s="14">
        <v>26</v>
      </c>
      <c r="AJ33" s="13">
        <v>632.899</v>
      </c>
      <c r="AK33" s="14">
        <v>6</v>
      </c>
      <c r="AL33" s="13">
        <v>178.43899999999999</v>
      </c>
      <c r="AM33" s="158">
        <v>195</v>
      </c>
      <c r="AN33" s="13">
        <v>603.82600000000002</v>
      </c>
      <c r="AO33" s="110">
        <v>2</v>
      </c>
      <c r="AP33" s="13">
        <v>109.087</v>
      </c>
      <c r="AQ33" s="14">
        <v>87</v>
      </c>
      <c r="AR33" s="33">
        <v>175.38300000000001</v>
      </c>
      <c r="AS33" s="28">
        <v>19</v>
      </c>
      <c r="AT33" s="13">
        <v>299.935</v>
      </c>
      <c r="AU33" s="14">
        <v>173</v>
      </c>
      <c r="AV33" s="167">
        <v>357.14299999999997</v>
      </c>
      <c r="AW33" s="110">
        <v>956</v>
      </c>
      <c r="AX33" s="13">
        <v>8739.7009999999991</v>
      </c>
      <c r="AY33" s="28">
        <v>5</v>
      </c>
      <c r="AZ33" s="136">
        <v>246.59399999999999</v>
      </c>
    </row>
    <row r="34" spans="2:52" x14ac:dyDescent="0.15">
      <c r="B34" s="145"/>
      <c r="C34" s="40" t="s">
        <v>11</v>
      </c>
      <c r="D34" s="12">
        <f t="shared" si="5"/>
        <v>852</v>
      </c>
      <c r="E34" s="38">
        <f t="shared" si="6"/>
        <v>8748.5059999999994</v>
      </c>
      <c r="F34" s="147">
        <f t="shared" si="8"/>
        <v>-24.090046488252725</v>
      </c>
      <c r="G34" s="133"/>
      <c r="H34" s="10"/>
      <c r="I34" s="11">
        <v>17</v>
      </c>
      <c r="J34" s="10">
        <v>531.47199999999998</v>
      </c>
      <c r="K34" s="11">
        <v>4</v>
      </c>
      <c r="L34" s="10">
        <v>122.535</v>
      </c>
      <c r="M34" s="16">
        <v>59</v>
      </c>
      <c r="N34" s="17">
        <v>864.42499999999995</v>
      </c>
      <c r="O34" s="11"/>
      <c r="P34" s="10"/>
      <c r="Q34" s="11"/>
      <c r="R34" s="10"/>
      <c r="S34" s="11">
        <v>22</v>
      </c>
      <c r="T34" s="10">
        <v>283.99400000000003</v>
      </c>
      <c r="U34" s="11">
        <v>184</v>
      </c>
      <c r="V34" s="10">
        <v>324.56900000000002</v>
      </c>
      <c r="W34" s="11"/>
      <c r="X34" s="10"/>
      <c r="Y34" s="11">
        <v>34</v>
      </c>
      <c r="Z34" s="10">
        <v>28.975999999999999</v>
      </c>
      <c r="AA34" s="11">
        <v>29</v>
      </c>
      <c r="AB34" s="10">
        <v>734.43399999999997</v>
      </c>
      <c r="AC34" s="11">
        <v>7</v>
      </c>
      <c r="AD34" s="10">
        <v>1.893</v>
      </c>
      <c r="AE34" s="11">
        <v>44</v>
      </c>
      <c r="AF34" s="10">
        <v>142.11099999999999</v>
      </c>
      <c r="AG34" s="11">
        <v>228</v>
      </c>
      <c r="AH34" s="10">
        <v>3456.6559999999999</v>
      </c>
      <c r="AI34" s="11">
        <v>35</v>
      </c>
      <c r="AJ34" s="10">
        <v>297.99400000000003</v>
      </c>
      <c r="AK34" s="11">
        <v>21</v>
      </c>
      <c r="AL34" s="10">
        <v>63.953000000000003</v>
      </c>
      <c r="AM34" s="156">
        <v>73</v>
      </c>
      <c r="AN34" s="10">
        <v>725.86099999999999</v>
      </c>
      <c r="AO34" s="109">
        <v>3</v>
      </c>
      <c r="AP34" s="10">
        <v>235.42</v>
      </c>
      <c r="AQ34" s="11">
        <v>16</v>
      </c>
      <c r="AR34" s="32">
        <v>215.048</v>
      </c>
      <c r="AS34" s="27">
        <v>23</v>
      </c>
      <c r="AT34" s="10">
        <v>274.09199999999998</v>
      </c>
      <c r="AU34" s="11">
        <v>53</v>
      </c>
      <c r="AV34" s="166">
        <v>445.07299999999998</v>
      </c>
      <c r="AW34" s="109">
        <v>1019</v>
      </c>
      <c r="AX34" s="10">
        <v>7645.1059999999998</v>
      </c>
      <c r="AY34" s="27">
        <v>19</v>
      </c>
      <c r="AZ34" s="134">
        <v>63.201000000000001</v>
      </c>
    </row>
    <row r="35" spans="2:52" x14ac:dyDescent="0.15">
      <c r="B35" s="145"/>
      <c r="C35" s="40" t="s">
        <v>12</v>
      </c>
      <c r="D35" s="12">
        <f t="shared" si="5"/>
        <v>986</v>
      </c>
      <c r="E35" s="38">
        <f t="shared" si="6"/>
        <v>15102.150000000003</v>
      </c>
      <c r="F35" s="147">
        <f t="shared" si="8"/>
        <v>17.44733528548123</v>
      </c>
      <c r="G35" s="133">
        <v>19</v>
      </c>
      <c r="H35" s="10">
        <v>1.915</v>
      </c>
      <c r="I35" s="11">
        <v>17</v>
      </c>
      <c r="J35" s="10">
        <v>664.30700000000002</v>
      </c>
      <c r="K35" s="11">
        <v>5</v>
      </c>
      <c r="L35" s="10">
        <v>37.295999999999999</v>
      </c>
      <c r="M35" s="16">
        <v>89</v>
      </c>
      <c r="N35" s="17">
        <v>1382.028</v>
      </c>
      <c r="O35" s="11">
        <v>3</v>
      </c>
      <c r="P35" s="10">
        <v>233.14</v>
      </c>
      <c r="Q35" s="11">
        <v>10</v>
      </c>
      <c r="R35" s="10">
        <v>234.977</v>
      </c>
      <c r="S35" s="11">
        <v>10</v>
      </c>
      <c r="T35" s="10">
        <v>133.69399999999999</v>
      </c>
      <c r="U35" s="11">
        <v>149</v>
      </c>
      <c r="V35" s="10">
        <v>167.876</v>
      </c>
      <c r="W35" s="11">
        <v>2</v>
      </c>
      <c r="X35" s="10">
        <v>4.1150000000000002</v>
      </c>
      <c r="Y35" s="11">
        <v>33</v>
      </c>
      <c r="Z35" s="10">
        <v>60.911000000000001</v>
      </c>
      <c r="AA35" s="11">
        <v>50</v>
      </c>
      <c r="AB35" s="10">
        <v>2129.5909999999999</v>
      </c>
      <c r="AC35" s="11">
        <v>42</v>
      </c>
      <c r="AD35" s="10">
        <v>17.898</v>
      </c>
      <c r="AE35" s="11">
        <v>48</v>
      </c>
      <c r="AF35" s="10">
        <v>441.733</v>
      </c>
      <c r="AG35" s="11">
        <v>236</v>
      </c>
      <c r="AH35" s="10">
        <v>4650.9210000000003</v>
      </c>
      <c r="AI35" s="11">
        <v>32</v>
      </c>
      <c r="AJ35" s="10">
        <v>2619.1120000000001</v>
      </c>
      <c r="AK35" s="11">
        <v>12</v>
      </c>
      <c r="AL35" s="10">
        <v>688.56</v>
      </c>
      <c r="AM35" s="156">
        <v>120</v>
      </c>
      <c r="AN35" s="10">
        <v>620.32600000000002</v>
      </c>
      <c r="AO35" s="109">
        <v>6</v>
      </c>
      <c r="AP35" s="10">
        <v>192.18100000000001</v>
      </c>
      <c r="AQ35" s="11">
        <v>20</v>
      </c>
      <c r="AR35" s="32">
        <v>75.215999999999994</v>
      </c>
      <c r="AS35" s="27">
        <v>20</v>
      </c>
      <c r="AT35" s="10">
        <v>234.816</v>
      </c>
      <c r="AU35" s="11">
        <v>63</v>
      </c>
      <c r="AV35" s="166">
        <v>511.53699999999998</v>
      </c>
      <c r="AW35" s="109">
        <v>956</v>
      </c>
      <c r="AX35" s="10">
        <v>8156.7740000000003</v>
      </c>
      <c r="AY35" s="27">
        <v>20</v>
      </c>
      <c r="AZ35" s="134">
        <v>177.85300000000001</v>
      </c>
    </row>
    <row r="36" spans="2:52" x14ac:dyDescent="0.15">
      <c r="B36" s="152" t="s">
        <v>27</v>
      </c>
      <c r="C36" s="36" t="s">
        <v>15</v>
      </c>
      <c r="D36" s="52">
        <f>SUM(D24:D35)</f>
        <v>10917</v>
      </c>
      <c r="E36" s="56">
        <f>SUM(E24:E35)</f>
        <v>114596.901</v>
      </c>
      <c r="F36" s="153">
        <f>+E36/SUM(E22)*100-100</f>
        <v>0.90429155796194038</v>
      </c>
      <c r="G36" s="140">
        <f>SUM(G24:G35)</f>
        <v>27</v>
      </c>
      <c r="H36" s="26">
        <f t="shared" ref="H36:L36" si="9">SUM(H24:H35)</f>
        <v>2313.8649999999998</v>
      </c>
      <c r="I36" s="53">
        <f t="shared" si="9"/>
        <v>239</v>
      </c>
      <c r="J36" s="24">
        <f t="shared" si="9"/>
        <v>4385.3019999999997</v>
      </c>
      <c r="K36" s="54">
        <f t="shared" si="9"/>
        <v>31</v>
      </c>
      <c r="L36" s="26">
        <f t="shared" si="9"/>
        <v>425.70499999999998</v>
      </c>
      <c r="M36" s="53">
        <f>SUM(M24:M35)</f>
        <v>885</v>
      </c>
      <c r="N36" s="24">
        <f t="shared" ref="N36:AZ36" si="10">SUM(N24:N35)</f>
        <v>10968.834999999999</v>
      </c>
      <c r="O36" s="54">
        <f t="shared" si="10"/>
        <v>17</v>
      </c>
      <c r="P36" s="26">
        <f t="shared" si="10"/>
        <v>317.88799999999998</v>
      </c>
      <c r="Q36" s="55">
        <f t="shared" si="10"/>
        <v>14</v>
      </c>
      <c r="R36" s="47">
        <f t="shared" si="10"/>
        <v>289.83800000000002</v>
      </c>
      <c r="S36" s="54">
        <f t="shared" si="10"/>
        <v>128</v>
      </c>
      <c r="T36" s="26">
        <f t="shared" si="10"/>
        <v>1740.578</v>
      </c>
      <c r="U36" s="55">
        <f t="shared" si="10"/>
        <v>2301</v>
      </c>
      <c r="V36" s="47">
        <f t="shared" si="10"/>
        <v>3363.9120000000003</v>
      </c>
      <c r="W36" s="55">
        <f t="shared" si="10"/>
        <v>27</v>
      </c>
      <c r="X36" s="47">
        <f t="shared" si="10"/>
        <v>501.16300000000007</v>
      </c>
      <c r="Y36" s="54">
        <f t="shared" si="10"/>
        <v>630</v>
      </c>
      <c r="Z36" s="26">
        <f t="shared" si="10"/>
        <v>726.25</v>
      </c>
      <c r="AA36" s="54">
        <f t="shared" si="10"/>
        <v>541</v>
      </c>
      <c r="AB36" s="26">
        <f t="shared" si="10"/>
        <v>18819.990999999998</v>
      </c>
      <c r="AC36" s="55">
        <f t="shared" si="10"/>
        <v>267</v>
      </c>
      <c r="AD36" s="47">
        <f t="shared" si="10"/>
        <v>389.24299999999999</v>
      </c>
      <c r="AE36" s="54">
        <f t="shared" si="10"/>
        <v>457</v>
      </c>
      <c r="AF36" s="26">
        <f t="shared" si="10"/>
        <v>5190.07</v>
      </c>
      <c r="AG36" s="55">
        <f t="shared" si="10"/>
        <v>1788</v>
      </c>
      <c r="AH36" s="47">
        <f t="shared" si="10"/>
        <v>31656.418000000005</v>
      </c>
      <c r="AI36" s="54">
        <f t="shared" si="10"/>
        <v>580</v>
      </c>
      <c r="AJ36" s="26">
        <f t="shared" si="10"/>
        <v>12551.941999999999</v>
      </c>
      <c r="AK36" s="23">
        <f t="shared" si="10"/>
        <v>129</v>
      </c>
      <c r="AL36" s="22">
        <f t="shared" si="10"/>
        <v>1586.105</v>
      </c>
      <c r="AM36" s="159">
        <f t="shared" si="10"/>
        <v>1297</v>
      </c>
      <c r="AN36" s="22">
        <f t="shared" si="10"/>
        <v>6451.9220000000005</v>
      </c>
      <c r="AO36" s="113">
        <f t="shared" si="10"/>
        <v>54</v>
      </c>
      <c r="AP36" s="26">
        <f t="shared" si="10"/>
        <v>1295.768</v>
      </c>
      <c r="AQ36" s="23">
        <f t="shared" si="10"/>
        <v>229</v>
      </c>
      <c r="AR36" s="24">
        <f t="shared" si="10"/>
        <v>1420.538</v>
      </c>
      <c r="AS36" s="23">
        <f t="shared" si="10"/>
        <v>242</v>
      </c>
      <c r="AT36" s="26">
        <f t="shared" si="10"/>
        <v>3607.9439999999995</v>
      </c>
      <c r="AU36" s="23">
        <f t="shared" si="10"/>
        <v>1034</v>
      </c>
      <c r="AV36" s="170">
        <f t="shared" si="10"/>
        <v>6593.6239999999998</v>
      </c>
      <c r="AW36" s="113">
        <f t="shared" si="10"/>
        <v>11621</v>
      </c>
      <c r="AX36" s="26">
        <f t="shared" si="10"/>
        <v>114103.19399999999</v>
      </c>
      <c r="AY36" s="23">
        <f t="shared" si="10"/>
        <v>81</v>
      </c>
      <c r="AZ36" s="162">
        <f t="shared" si="10"/>
        <v>1045.433</v>
      </c>
    </row>
    <row r="37" spans="2:52" s="122" customFormat="1" ht="15" thickBot="1" x14ac:dyDescent="0.2">
      <c r="B37" s="154" t="s">
        <v>19</v>
      </c>
      <c r="C37" s="123"/>
      <c r="D37" s="124">
        <f>D36/SUM(D10:D21)-1</f>
        <v>-9.5226255594231701E-2</v>
      </c>
      <c r="E37" s="125">
        <f t="shared" ref="E37" si="11">E36/SUM(E10:E21)-1</f>
        <v>9.0429155796194483E-3</v>
      </c>
      <c r="F37" s="142" t="e">
        <f>F36/SUM(F10:F21)-1</f>
        <v>#DIV/0!</v>
      </c>
      <c r="G37" s="141">
        <f t="shared" ref="G37:AN37" si="12">G36/SUM(G10:G21)-1</f>
        <v>-0.42553191489361697</v>
      </c>
      <c r="H37" s="126">
        <f t="shared" si="12"/>
        <v>3.4196527485960955</v>
      </c>
      <c r="I37" s="127">
        <f t="shared" si="12"/>
        <v>-0.38717948717948714</v>
      </c>
      <c r="J37" s="126">
        <f t="shared" si="12"/>
        <v>-0.41885517450305598</v>
      </c>
      <c r="K37" s="127">
        <f t="shared" si="12"/>
        <v>0.19230769230769229</v>
      </c>
      <c r="L37" s="126">
        <f t="shared" si="12"/>
        <v>3.7270137838107731E-2</v>
      </c>
      <c r="M37" s="127">
        <f t="shared" si="12"/>
        <v>-4.530744336569581E-2</v>
      </c>
      <c r="N37" s="126">
        <f t="shared" si="12"/>
        <v>8.4994456246784589E-2</v>
      </c>
      <c r="O37" s="127">
        <f t="shared" si="12"/>
        <v>0</v>
      </c>
      <c r="P37" s="126">
        <f t="shared" si="12"/>
        <v>0.47338172177572591</v>
      </c>
      <c r="Q37" s="127">
        <f t="shared" si="12"/>
        <v>1</v>
      </c>
      <c r="R37" s="126">
        <f t="shared" si="12"/>
        <v>1.8025062608174358</v>
      </c>
      <c r="S37" s="127">
        <f t="shared" si="12"/>
        <v>-0.1048951048951049</v>
      </c>
      <c r="T37" s="126">
        <f t="shared" si="12"/>
        <v>-0.24712260602854541</v>
      </c>
      <c r="U37" s="127">
        <f t="shared" si="12"/>
        <v>-4.7204968944099424E-2</v>
      </c>
      <c r="V37" s="126">
        <f t="shared" si="12"/>
        <v>0.49395651247068884</v>
      </c>
      <c r="W37" s="127">
        <f t="shared" si="12"/>
        <v>-0.22857142857142854</v>
      </c>
      <c r="X37" s="126">
        <f t="shared" si="12"/>
        <v>-6.9357657103913617E-2</v>
      </c>
      <c r="Y37" s="127">
        <f t="shared" si="12"/>
        <v>-0.19023136246786632</v>
      </c>
      <c r="Z37" s="126">
        <f t="shared" si="12"/>
        <v>-0.12635362558734309</v>
      </c>
      <c r="AA37" s="127">
        <f t="shared" si="12"/>
        <v>-0.14126984126984132</v>
      </c>
      <c r="AB37" s="126">
        <f t="shared" si="12"/>
        <v>-7.1097821738157596E-2</v>
      </c>
      <c r="AC37" s="127">
        <f t="shared" si="12"/>
        <v>-0.29551451187335087</v>
      </c>
      <c r="AD37" s="126">
        <f t="shared" si="12"/>
        <v>-0.21124120545990988</v>
      </c>
      <c r="AE37" s="127">
        <f t="shared" si="12"/>
        <v>-0.11262135922330097</v>
      </c>
      <c r="AF37" s="126">
        <f t="shared" si="12"/>
        <v>-6.0469449761523242E-3</v>
      </c>
      <c r="AG37" s="127">
        <f t="shared" si="12"/>
        <v>-0.13831325301204822</v>
      </c>
      <c r="AH37" s="126">
        <f t="shared" si="12"/>
        <v>-4.8488655580255058E-2</v>
      </c>
      <c r="AI37" s="127">
        <f t="shared" si="12"/>
        <v>-0.12912912912912911</v>
      </c>
      <c r="AJ37" s="126">
        <f t="shared" si="12"/>
        <v>0.79366857218634812</v>
      </c>
      <c r="AK37" s="127">
        <f t="shared" si="12"/>
        <v>-0.39436619718309862</v>
      </c>
      <c r="AL37" s="126">
        <f t="shared" si="12"/>
        <v>4.9176177382466957</v>
      </c>
      <c r="AM37" s="127">
        <f t="shared" si="12"/>
        <v>0.29312063808574274</v>
      </c>
      <c r="AN37" s="126">
        <f t="shared" si="12"/>
        <v>-0.14453785724296275</v>
      </c>
      <c r="AO37" s="130">
        <f t="shared" ref="AO37:AZ37" si="13">AO36/SUM(AO10:AO19)-1</f>
        <v>0.38461538461538458</v>
      </c>
      <c r="AP37" s="125">
        <f t="shared" si="13"/>
        <v>-0.3277129899662915</v>
      </c>
      <c r="AQ37" s="128">
        <f t="shared" si="13"/>
        <v>0.63571428571428568</v>
      </c>
      <c r="AR37" s="129">
        <f t="shared" si="13"/>
        <v>0.3302026105171687</v>
      </c>
      <c r="AS37" s="128">
        <f t="shared" si="13"/>
        <v>8.3333333333333037E-3</v>
      </c>
      <c r="AT37" s="125">
        <f t="shared" si="13"/>
        <v>0.34105068938063154</v>
      </c>
      <c r="AU37" s="128">
        <f t="shared" si="13"/>
        <v>-6.2556663644605659E-2</v>
      </c>
      <c r="AV37" s="171">
        <f t="shared" si="13"/>
        <v>4.4682777943609864E-2</v>
      </c>
      <c r="AW37" s="130">
        <f t="shared" si="13"/>
        <v>0.13875551200391967</v>
      </c>
      <c r="AX37" s="125">
        <f t="shared" si="13"/>
        <v>4.2457778763907772E-2</v>
      </c>
      <c r="AY37" s="128">
        <f t="shared" si="13"/>
        <v>-0.19801980198019797</v>
      </c>
      <c r="AZ37" s="142">
        <f t="shared" si="13"/>
        <v>-0.22412642762836121</v>
      </c>
    </row>
    <row r="38" spans="2:52" x14ac:dyDescent="0.15">
      <c r="B38" s="145" t="s">
        <v>75</v>
      </c>
      <c r="C38" s="40" t="s">
        <v>1</v>
      </c>
      <c r="D38" s="12">
        <f>G38+I38+K38+M38+O38+Q38+S38+U38+W38+Y38+AK38+AU38+AA38+AC38+AE38+AG38+AI38+AM38+AO38+AQ38+AS38</f>
        <v>767</v>
      </c>
      <c r="E38" s="38">
        <f>H38+J38+L38+N38+P38+R38+T38+V38+X38+Z38+AL38+AV38+AB38+AD38+AF38+AH38+AJ38+AN38+AP38+AR38+AT38</f>
        <v>6005.6710000000003</v>
      </c>
      <c r="F38" s="146">
        <f>+E38/SUM(E24)*100-100</f>
        <v>-13.096921630573974</v>
      </c>
      <c r="G38" s="133">
        <v>11</v>
      </c>
      <c r="H38" s="10">
        <v>241.95599999999999</v>
      </c>
      <c r="I38" s="11">
        <v>7</v>
      </c>
      <c r="J38" s="10">
        <v>181.38900000000001</v>
      </c>
      <c r="K38" s="11">
        <v>1</v>
      </c>
      <c r="L38" s="10">
        <v>28.056000000000001</v>
      </c>
      <c r="M38" s="16">
        <v>48</v>
      </c>
      <c r="N38" s="17">
        <v>687.84100000000001</v>
      </c>
      <c r="O38" s="16"/>
      <c r="P38" s="17"/>
      <c r="Q38" s="11">
        <v>1</v>
      </c>
      <c r="R38" s="10">
        <v>1.0920000000000001</v>
      </c>
      <c r="S38" s="11">
        <v>7</v>
      </c>
      <c r="T38" s="10">
        <v>282.60000000000002</v>
      </c>
      <c r="U38" s="11">
        <v>93</v>
      </c>
      <c r="V38" s="10">
        <v>241.28700000000001</v>
      </c>
      <c r="W38" s="11"/>
      <c r="X38" s="10"/>
      <c r="Y38" s="11">
        <v>18</v>
      </c>
      <c r="Z38" s="10">
        <v>54.070999999999998</v>
      </c>
      <c r="AA38" s="11">
        <v>23</v>
      </c>
      <c r="AB38" s="10">
        <v>1112.9649999999999</v>
      </c>
      <c r="AC38" s="11">
        <v>8</v>
      </c>
      <c r="AD38" s="10">
        <v>24.622</v>
      </c>
      <c r="AE38" s="11">
        <v>32</v>
      </c>
      <c r="AF38" s="10">
        <v>24.622</v>
      </c>
      <c r="AG38" s="11">
        <v>82</v>
      </c>
      <c r="AH38" s="10">
        <v>1969.722</v>
      </c>
      <c r="AI38" s="11">
        <v>41</v>
      </c>
      <c r="AJ38" s="10">
        <v>564.08600000000001</v>
      </c>
      <c r="AK38" s="11">
        <v>8</v>
      </c>
      <c r="AL38" s="10">
        <v>33.938000000000002</v>
      </c>
      <c r="AM38" s="156">
        <v>275</v>
      </c>
      <c r="AN38" s="10">
        <v>33.938000000000002</v>
      </c>
      <c r="AO38" s="109">
        <v>4</v>
      </c>
      <c r="AP38" s="10">
        <v>35.93</v>
      </c>
      <c r="AQ38" s="11">
        <v>2</v>
      </c>
      <c r="AR38" s="32">
        <v>66.863</v>
      </c>
      <c r="AS38" s="27">
        <v>8</v>
      </c>
      <c r="AT38" s="10">
        <v>75.411000000000001</v>
      </c>
      <c r="AU38" s="11">
        <v>98</v>
      </c>
      <c r="AV38" s="166">
        <v>345.28199999999998</v>
      </c>
      <c r="AW38" s="109">
        <v>868</v>
      </c>
      <c r="AX38" s="10">
        <v>345.28199999999998</v>
      </c>
      <c r="AY38" s="27">
        <v>3</v>
      </c>
      <c r="AZ38" s="134">
        <v>97.441000000000003</v>
      </c>
    </row>
    <row r="39" spans="2:52" x14ac:dyDescent="0.15">
      <c r="B39" s="145"/>
      <c r="C39" s="40" t="s">
        <v>2</v>
      </c>
      <c r="D39" s="12">
        <f>G39+I39+K39+M39+O39+Q39+S39+U39+W39+Y39+AK39+AU39+AA39+AC39+AE39+AG39+AI39+AM39+AO39+AQ39+AS39</f>
        <v>1067</v>
      </c>
      <c r="E39" s="38">
        <f>H39+J39+L39+N39+P39+R39+T39+V39+X39+Z39+AL39+AV39+AB39+AD39+AF39+AH39+AJ39+AN39+AP39+AR39+AT39</f>
        <v>8519.3829999999998</v>
      </c>
      <c r="F39" s="147">
        <f t="shared" ref="F39:F42" si="14">+E39/SUM(E25)*100-100</f>
        <v>22.348763749973969</v>
      </c>
      <c r="G39" s="133">
        <v>6</v>
      </c>
      <c r="H39" s="10">
        <v>18.408999999999999</v>
      </c>
      <c r="I39" s="11">
        <v>7</v>
      </c>
      <c r="J39" s="10">
        <v>747.82299999999998</v>
      </c>
      <c r="K39" s="11">
        <v>1</v>
      </c>
      <c r="L39" s="10">
        <v>91.39</v>
      </c>
      <c r="M39" s="16">
        <v>88</v>
      </c>
      <c r="N39" s="17">
        <v>1277.682</v>
      </c>
      <c r="O39" s="16">
        <v>2</v>
      </c>
      <c r="P39" s="17">
        <v>0.6</v>
      </c>
      <c r="Q39" s="11">
        <v>1</v>
      </c>
      <c r="R39" s="10">
        <v>0.24099999999999999</v>
      </c>
      <c r="S39" s="11">
        <v>26</v>
      </c>
      <c r="T39" s="35">
        <v>321.15600000000001</v>
      </c>
      <c r="U39" s="11">
        <v>135</v>
      </c>
      <c r="V39" s="10">
        <v>318.584</v>
      </c>
      <c r="W39" s="11">
        <v>1</v>
      </c>
      <c r="X39" s="10">
        <v>0.8</v>
      </c>
      <c r="Y39" s="11">
        <v>29</v>
      </c>
      <c r="Z39" s="10">
        <v>21.363</v>
      </c>
      <c r="AA39" s="11">
        <v>46</v>
      </c>
      <c r="AB39" s="10">
        <v>21.363</v>
      </c>
      <c r="AC39" s="11">
        <v>17</v>
      </c>
      <c r="AD39" s="10">
        <v>20.908000000000001</v>
      </c>
      <c r="AE39" s="11">
        <v>32</v>
      </c>
      <c r="AF39" s="10">
        <v>761.01099999999997</v>
      </c>
      <c r="AG39" s="11">
        <v>182</v>
      </c>
      <c r="AH39" s="10">
        <v>3261.3629999999998</v>
      </c>
      <c r="AI39" s="11">
        <v>45</v>
      </c>
      <c r="AJ39" s="10">
        <v>378.541</v>
      </c>
      <c r="AK39" s="11">
        <v>11</v>
      </c>
      <c r="AL39" s="10">
        <v>7.0339999999999998</v>
      </c>
      <c r="AM39" s="156">
        <v>324</v>
      </c>
      <c r="AN39" s="10">
        <v>472.13499999999999</v>
      </c>
      <c r="AO39" s="109"/>
      <c r="AP39" s="10"/>
      <c r="AQ39" s="11">
        <v>11</v>
      </c>
      <c r="AR39" s="32">
        <v>103.795</v>
      </c>
      <c r="AS39" s="27">
        <v>23</v>
      </c>
      <c r="AT39" s="10">
        <v>444.29399999999998</v>
      </c>
      <c r="AU39" s="11">
        <v>80</v>
      </c>
      <c r="AV39" s="166">
        <v>250.89099999999999</v>
      </c>
      <c r="AW39" s="109">
        <v>1132</v>
      </c>
      <c r="AX39" s="10">
        <v>8134.8040000000001</v>
      </c>
      <c r="AY39" s="27">
        <v>9</v>
      </c>
      <c r="AZ39" s="134">
        <v>140.39400000000001</v>
      </c>
    </row>
    <row r="40" spans="2:52" x14ac:dyDescent="0.15">
      <c r="B40" s="145"/>
      <c r="C40" s="40" t="s">
        <v>3</v>
      </c>
      <c r="D40" s="12">
        <f t="shared" ref="D40:D49" si="15">G40+I40+K40+M40+O40+Q40+S40+U40+W40+Y40+AK40+AU40+AA40+AC40+AE40+AG40+AI40+AM40+AO40+AQ40+AS40</f>
        <v>863</v>
      </c>
      <c r="E40" s="38">
        <f t="shared" ref="E40:E49" si="16">H40+J40+L40+N40+P40+R40+T40+V40+X40+Z40+AL40+AV40+AB40+AD40+AF40+AH40+AJ40+AN40+AP40+AR40+AT40</f>
        <v>10878.700999999999</v>
      </c>
      <c r="F40" s="148">
        <f t="shared" si="14"/>
        <v>3.0734526784721936</v>
      </c>
      <c r="G40" s="133"/>
      <c r="H40" s="10"/>
      <c r="I40" s="11">
        <v>11</v>
      </c>
      <c r="J40" s="10">
        <v>265.86799999999999</v>
      </c>
      <c r="K40" s="11">
        <v>3</v>
      </c>
      <c r="L40" s="10">
        <v>194.38200000000001</v>
      </c>
      <c r="M40" s="18">
        <v>86</v>
      </c>
      <c r="N40" s="19">
        <v>987.56500000000005</v>
      </c>
      <c r="O40" s="11"/>
      <c r="P40" s="10"/>
      <c r="Q40" s="11"/>
      <c r="R40" s="10"/>
      <c r="S40" s="11">
        <v>10</v>
      </c>
      <c r="T40" s="10">
        <v>187.93299999999999</v>
      </c>
      <c r="U40" s="11">
        <v>127</v>
      </c>
      <c r="V40" s="10">
        <v>511.99599999999998</v>
      </c>
      <c r="W40" s="11">
        <v>1</v>
      </c>
      <c r="X40" s="10">
        <v>3.298</v>
      </c>
      <c r="Y40" s="50">
        <v>37</v>
      </c>
      <c r="Z40" s="51">
        <v>43.765999999999998</v>
      </c>
      <c r="AA40" s="11">
        <v>46</v>
      </c>
      <c r="AB40" s="10">
        <v>1225.412</v>
      </c>
      <c r="AC40" s="11">
        <v>11</v>
      </c>
      <c r="AD40" s="10">
        <v>22.225000000000001</v>
      </c>
      <c r="AE40" s="50">
        <v>40</v>
      </c>
      <c r="AF40" s="51">
        <v>933.61</v>
      </c>
      <c r="AG40" s="11">
        <v>233</v>
      </c>
      <c r="AH40" s="10">
        <v>4118.4780000000001</v>
      </c>
      <c r="AI40" s="50">
        <v>34</v>
      </c>
      <c r="AJ40" s="51">
        <v>474.78899999999999</v>
      </c>
      <c r="AK40" s="50">
        <v>8</v>
      </c>
      <c r="AL40" s="51">
        <v>12.706</v>
      </c>
      <c r="AM40" s="157">
        <v>100</v>
      </c>
      <c r="AN40" s="51">
        <v>605.67999999999995</v>
      </c>
      <c r="AO40" s="109">
        <v>3</v>
      </c>
      <c r="AP40" s="10">
        <v>84.292000000000002</v>
      </c>
      <c r="AQ40" s="11">
        <v>1</v>
      </c>
      <c r="AR40" s="32">
        <v>9.1129999999999995</v>
      </c>
      <c r="AS40" s="27">
        <v>28</v>
      </c>
      <c r="AT40" s="10">
        <v>510.72399999999999</v>
      </c>
      <c r="AU40" s="11">
        <v>84</v>
      </c>
      <c r="AV40" s="166">
        <v>686.86400000000003</v>
      </c>
      <c r="AW40" s="109">
        <v>805</v>
      </c>
      <c r="AX40" s="10">
        <v>8138.5640000000003</v>
      </c>
      <c r="AY40" s="27">
        <v>14</v>
      </c>
      <c r="AZ40" s="134">
        <v>58.073999999999998</v>
      </c>
    </row>
    <row r="41" spans="2:52" x14ac:dyDescent="0.15">
      <c r="B41" s="145"/>
      <c r="C41" s="3" t="s">
        <v>4</v>
      </c>
      <c r="D41" s="15">
        <f t="shared" si="15"/>
        <v>704</v>
      </c>
      <c r="E41" s="46">
        <f t="shared" si="16"/>
        <v>5970.9110000000001</v>
      </c>
      <c r="F41" s="149">
        <f t="shared" si="14"/>
        <v>-47.392483823674525</v>
      </c>
      <c r="G41" s="135"/>
      <c r="H41" s="13"/>
      <c r="I41" s="14">
        <v>5</v>
      </c>
      <c r="J41" s="13">
        <v>300.791</v>
      </c>
      <c r="K41" s="14"/>
      <c r="L41" s="49"/>
      <c r="M41" s="16">
        <v>41</v>
      </c>
      <c r="N41" s="17">
        <v>428.13499999999999</v>
      </c>
      <c r="O41" s="14">
        <v>1</v>
      </c>
      <c r="P41" s="13">
        <v>77.599999999999994</v>
      </c>
      <c r="Q41" s="14"/>
      <c r="R41" s="13"/>
      <c r="S41" s="14">
        <v>10</v>
      </c>
      <c r="T41" s="13">
        <v>94.781000000000006</v>
      </c>
      <c r="U41" s="14">
        <v>164</v>
      </c>
      <c r="V41" s="13">
        <v>178.20699999999999</v>
      </c>
      <c r="W41" s="14">
        <v>2</v>
      </c>
      <c r="X41" s="185">
        <v>3.2610000000000001</v>
      </c>
      <c r="Y41" s="11">
        <v>24</v>
      </c>
      <c r="Z41" s="10">
        <v>10.153</v>
      </c>
      <c r="AA41" s="14">
        <v>34</v>
      </c>
      <c r="AB41" s="13">
        <v>951.80899999999997</v>
      </c>
      <c r="AC41" s="14">
        <v>7</v>
      </c>
      <c r="AD41" s="13">
        <v>10.574</v>
      </c>
      <c r="AE41" s="11">
        <v>35</v>
      </c>
      <c r="AF41" s="10">
        <v>386.41199999999998</v>
      </c>
      <c r="AG41" s="14">
        <v>138</v>
      </c>
      <c r="AH41" s="13">
        <v>1949.7149999999999</v>
      </c>
      <c r="AI41" s="11">
        <v>32</v>
      </c>
      <c r="AJ41" s="10">
        <v>387.61399999999998</v>
      </c>
      <c r="AK41" s="11">
        <v>12</v>
      </c>
      <c r="AL41" s="10">
        <v>74.575000000000003</v>
      </c>
      <c r="AM41" s="156">
        <v>88</v>
      </c>
      <c r="AN41" s="10">
        <v>322.13900000000001</v>
      </c>
      <c r="AO41" s="110">
        <v>15</v>
      </c>
      <c r="AP41" s="13">
        <v>130.59</v>
      </c>
      <c r="AQ41" s="43">
        <v>7</v>
      </c>
      <c r="AR41" s="33">
        <v>123.85599999999999</v>
      </c>
      <c r="AS41" s="28">
        <v>17</v>
      </c>
      <c r="AT41" s="13">
        <v>126.015</v>
      </c>
      <c r="AU41" s="43">
        <v>72</v>
      </c>
      <c r="AV41" s="167">
        <v>414.68400000000003</v>
      </c>
      <c r="AW41" s="110">
        <v>935</v>
      </c>
      <c r="AX41" s="13">
        <v>6086.0349999999999</v>
      </c>
      <c r="AY41" s="28">
        <v>5</v>
      </c>
      <c r="AZ41" s="136">
        <v>172.893</v>
      </c>
    </row>
    <row r="42" spans="2:52" x14ac:dyDescent="0.15">
      <c r="B42" s="145"/>
      <c r="C42" s="40" t="s">
        <v>5</v>
      </c>
      <c r="D42" s="12">
        <f t="shared" si="15"/>
        <v>715</v>
      </c>
      <c r="E42" s="45">
        <f t="shared" si="16"/>
        <v>6966.6010000000006</v>
      </c>
      <c r="F42" s="147">
        <f t="shared" si="14"/>
        <v>-23.991589826531168</v>
      </c>
      <c r="G42" s="133">
        <v>7</v>
      </c>
      <c r="H42" s="10">
        <v>765.05200000000002</v>
      </c>
      <c r="I42" s="11">
        <v>7</v>
      </c>
      <c r="J42" s="10">
        <v>163.03</v>
      </c>
      <c r="K42" s="11">
        <v>1</v>
      </c>
      <c r="L42" s="10">
        <v>66.709999999999994</v>
      </c>
      <c r="M42" s="16">
        <v>48</v>
      </c>
      <c r="N42" s="17">
        <v>621.98699999999997</v>
      </c>
      <c r="O42" s="16"/>
      <c r="P42" s="17"/>
      <c r="Q42" s="11"/>
      <c r="R42" s="10"/>
      <c r="S42" s="11">
        <v>8</v>
      </c>
      <c r="T42" s="10">
        <v>111.56100000000001</v>
      </c>
      <c r="U42" s="11">
        <v>149</v>
      </c>
      <c r="V42" s="10">
        <v>124.556</v>
      </c>
      <c r="W42" s="11">
        <v>1</v>
      </c>
      <c r="X42" s="10">
        <v>0.92400000000000004</v>
      </c>
      <c r="Y42" s="11">
        <v>18</v>
      </c>
      <c r="Z42" s="10">
        <v>24.643000000000001</v>
      </c>
      <c r="AA42" s="11">
        <v>33</v>
      </c>
      <c r="AB42" s="10">
        <v>1050.577</v>
      </c>
      <c r="AC42" s="11">
        <v>25</v>
      </c>
      <c r="AD42" s="10">
        <v>31.632000000000001</v>
      </c>
      <c r="AE42" s="11">
        <v>31</v>
      </c>
      <c r="AF42" s="10">
        <v>507.887</v>
      </c>
      <c r="AG42" s="11">
        <v>153</v>
      </c>
      <c r="AH42" s="10">
        <v>2046.1590000000001</v>
      </c>
      <c r="AI42" s="11">
        <v>25</v>
      </c>
      <c r="AJ42" s="10">
        <v>175.05600000000001</v>
      </c>
      <c r="AK42" s="11">
        <v>6</v>
      </c>
      <c r="AL42" s="10">
        <v>15.189</v>
      </c>
      <c r="AM42" s="156">
        <v>70</v>
      </c>
      <c r="AN42" s="10">
        <v>579.71199999999999</v>
      </c>
      <c r="AO42" s="109"/>
      <c r="AP42" s="10"/>
      <c r="AQ42" s="11">
        <v>8</v>
      </c>
      <c r="AR42" s="32">
        <v>88.667000000000002</v>
      </c>
      <c r="AS42" s="27">
        <v>11</v>
      </c>
      <c r="AT42" s="10">
        <v>151.44300000000001</v>
      </c>
      <c r="AU42" s="11">
        <v>114</v>
      </c>
      <c r="AV42" s="166">
        <v>441.81599999999997</v>
      </c>
      <c r="AW42" s="109">
        <v>1045</v>
      </c>
      <c r="AX42" s="10">
        <v>8477.027</v>
      </c>
      <c r="AY42" s="27"/>
      <c r="AZ42" s="134"/>
    </row>
    <row r="43" spans="2:52" x14ac:dyDescent="0.15">
      <c r="B43" s="145"/>
      <c r="C43" s="40" t="s">
        <v>6</v>
      </c>
      <c r="D43" s="9">
        <f t="shared" si="15"/>
        <v>687</v>
      </c>
      <c r="E43" s="44">
        <f t="shared" si="16"/>
        <v>7320.8959999999997</v>
      </c>
      <c r="F43" s="148">
        <f t="shared" ref="F43:F49" si="17">+E43/SUM(E29)*100-100</f>
        <v>-30.802999077108169</v>
      </c>
      <c r="G43" s="133"/>
      <c r="H43" s="10"/>
      <c r="I43" s="11">
        <v>3</v>
      </c>
      <c r="J43" s="10">
        <v>159.15</v>
      </c>
      <c r="K43" s="11"/>
      <c r="L43" s="10"/>
      <c r="M43" s="18">
        <v>57</v>
      </c>
      <c r="N43" s="19">
        <v>834.65099999999995</v>
      </c>
      <c r="O43" s="11"/>
      <c r="P43" s="10"/>
      <c r="Q43" s="11"/>
      <c r="R43" s="10"/>
      <c r="S43" s="11">
        <v>18</v>
      </c>
      <c r="T43" s="10">
        <v>301.64</v>
      </c>
      <c r="U43" s="11">
        <v>121</v>
      </c>
      <c r="V43" s="10">
        <v>160.16</v>
      </c>
      <c r="W43" s="11">
        <v>2</v>
      </c>
      <c r="X43" s="10">
        <v>5.5430000000000001</v>
      </c>
      <c r="Y43" s="11">
        <v>29</v>
      </c>
      <c r="Z43" s="10">
        <v>19.053999999999998</v>
      </c>
      <c r="AA43" s="11">
        <v>41</v>
      </c>
      <c r="AB43" s="10">
        <v>2193.4169999999999</v>
      </c>
      <c r="AC43" s="11">
        <v>27</v>
      </c>
      <c r="AD43" s="10">
        <v>19.547000000000001</v>
      </c>
      <c r="AE43" s="11">
        <v>22</v>
      </c>
      <c r="AF43" s="10">
        <v>150.37100000000001</v>
      </c>
      <c r="AG43" s="11">
        <v>116</v>
      </c>
      <c r="AH43" s="10">
        <v>2423.9960000000001</v>
      </c>
      <c r="AI43" s="11">
        <v>22</v>
      </c>
      <c r="AJ43" s="10">
        <v>220.589</v>
      </c>
      <c r="AK43" s="11">
        <v>3</v>
      </c>
      <c r="AL43" s="10">
        <v>32.15</v>
      </c>
      <c r="AM43" s="156">
        <v>105</v>
      </c>
      <c r="AN43" s="10">
        <v>374.09399999999999</v>
      </c>
      <c r="AO43" s="109">
        <v>1</v>
      </c>
      <c r="AP43" s="10">
        <v>16.312000000000001</v>
      </c>
      <c r="AQ43" s="11">
        <v>3</v>
      </c>
      <c r="AR43" s="32">
        <v>22.969000000000001</v>
      </c>
      <c r="AS43" s="27">
        <v>17</v>
      </c>
      <c r="AT43" s="10">
        <v>132.47900000000001</v>
      </c>
      <c r="AU43" s="11">
        <v>100</v>
      </c>
      <c r="AV43" s="166">
        <v>254.774</v>
      </c>
      <c r="AW43" s="109">
        <v>918</v>
      </c>
      <c r="AX43" s="10">
        <v>7796.2250000000004</v>
      </c>
      <c r="AY43" s="27">
        <v>4</v>
      </c>
      <c r="AZ43" s="134">
        <v>171.02799999999999</v>
      </c>
    </row>
    <row r="44" spans="2:52" x14ac:dyDescent="0.15">
      <c r="B44" s="145"/>
      <c r="C44" s="3" t="s">
        <v>7</v>
      </c>
      <c r="D44" s="12">
        <f t="shared" si="15"/>
        <v>957</v>
      </c>
      <c r="E44" s="38">
        <f t="shared" si="16"/>
        <v>10776.365</v>
      </c>
      <c r="F44" s="149">
        <f t="shared" si="17"/>
        <v>9.8721851304005099</v>
      </c>
      <c r="G44" s="135"/>
      <c r="H44" s="13"/>
      <c r="I44" s="14">
        <v>4</v>
      </c>
      <c r="J44" s="13">
        <v>794.86500000000001</v>
      </c>
      <c r="K44" s="14">
        <v>1</v>
      </c>
      <c r="L44" s="13">
        <v>0.69799999999999995</v>
      </c>
      <c r="M44" s="16">
        <v>91</v>
      </c>
      <c r="N44" s="17">
        <v>1299.4659999999999</v>
      </c>
      <c r="O44" s="42">
        <v>4</v>
      </c>
      <c r="P44" s="20">
        <v>139.02500000000001</v>
      </c>
      <c r="Q44" s="14"/>
      <c r="R44" s="13"/>
      <c r="S44" s="14">
        <v>7</v>
      </c>
      <c r="T44" s="13">
        <v>83.465999999999994</v>
      </c>
      <c r="U44" s="14">
        <v>198</v>
      </c>
      <c r="V44" s="13">
        <v>160.392</v>
      </c>
      <c r="W44" s="14"/>
      <c r="X44" s="13"/>
      <c r="Y44" s="14">
        <v>20</v>
      </c>
      <c r="Z44" s="13">
        <v>29.638000000000002</v>
      </c>
      <c r="AA44" s="14">
        <v>39</v>
      </c>
      <c r="AB44" s="13">
        <v>1116.2550000000001</v>
      </c>
      <c r="AC44" s="14">
        <v>18</v>
      </c>
      <c r="AD44" s="13">
        <v>14.003</v>
      </c>
      <c r="AE44" s="14">
        <v>12</v>
      </c>
      <c r="AF44" s="13">
        <v>348.29199999999997</v>
      </c>
      <c r="AG44" s="14">
        <v>153</v>
      </c>
      <c r="AH44" s="13">
        <v>3576.67</v>
      </c>
      <c r="AI44" s="14">
        <v>50</v>
      </c>
      <c r="AJ44" s="13">
        <v>2032.789</v>
      </c>
      <c r="AK44" s="14">
        <v>10</v>
      </c>
      <c r="AL44" s="13">
        <v>149.00899999999999</v>
      </c>
      <c r="AM44" s="158">
        <v>108</v>
      </c>
      <c r="AN44" s="13">
        <v>337.536</v>
      </c>
      <c r="AO44" s="110"/>
      <c r="AP44" s="13"/>
      <c r="AQ44" s="14">
        <v>6</v>
      </c>
      <c r="AR44" s="33">
        <v>73.826999999999998</v>
      </c>
      <c r="AS44" s="28">
        <v>24</v>
      </c>
      <c r="AT44" s="13">
        <v>203.29900000000001</v>
      </c>
      <c r="AU44" s="14">
        <v>212</v>
      </c>
      <c r="AV44" s="167">
        <v>417.13499999999999</v>
      </c>
      <c r="AW44" s="110">
        <v>931</v>
      </c>
      <c r="AX44" s="13">
        <v>7344.9859999999999</v>
      </c>
      <c r="AY44" s="28">
        <v>3</v>
      </c>
      <c r="AZ44" s="136">
        <v>129.16</v>
      </c>
    </row>
    <row r="45" spans="2:52" x14ac:dyDescent="0.15">
      <c r="B45" s="145"/>
      <c r="C45" s="40" t="s">
        <v>8</v>
      </c>
      <c r="D45" s="12">
        <f t="shared" si="15"/>
        <v>657</v>
      </c>
      <c r="E45" s="38">
        <f t="shared" si="16"/>
        <v>7903.7049999999999</v>
      </c>
      <c r="F45" s="147">
        <f t="shared" si="17"/>
        <v>-16.313831878970717</v>
      </c>
      <c r="G45" s="133"/>
      <c r="H45" s="10"/>
      <c r="I45" s="11">
        <v>3</v>
      </c>
      <c r="J45" s="10">
        <v>198.774</v>
      </c>
      <c r="K45" s="11">
        <v>3</v>
      </c>
      <c r="L45" s="10">
        <v>130.518</v>
      </c>
      <c r="M45" s="16">
        <v>54</v>
      </c>
      <c r="N45" s="21">
        <v>858.28700000000003</v>
      </c>
      <c r="O45" s="11"/>
      <c r="P45" s="10"/>
      <c r="Q45" s="11"/>
      <c r="R45" s="10"/>
      <c r="S45" s="11">
        <v>12</v>
      </c>
      <c r="T45" s="10">
        <v>174.476</v>
      </c>
      <c r="U45" s="11">
        <v>86</v>
      </c>
      <c r="V45" s="10">
        <v>217.89400000000001</v>
      </c>
      <c r="W45" s="11">
        <v>3</v>
      </c>
      <c r="X45" s="10">
        <v>40.137999999999998</v>
      </c>
      <c r="Y45" s="11">
        <v>11</v>
      </c>
      <c r="Z45" s="10">
        <v>6.282</v>
      </c>
      <c r="AA45" s="11">
        <v>36</v>
      </c>
      <c r="AB45" s="10">
        <v>1722.1959999999999</v>
      </c>
      <c r="AC45" s="11">
        <v>28</v>
      </c>
      <c r="AD45" s="10">
        <v>63.387999999999998</v>
      </c>
      <c r="AE45" s="11">
        <v>33</v>
      </c>
      <c r="AF45" s="10">
        <v>347.17700000000002</v>
      </c>
      <c r="AG45" s="11">
        <v>174</v>
      </c>
      <c r="AH45" s="10">
        <v>2448.6469999999999</v>
      </c>
      <c r="AI45" s="11">
        <v>29</v>
      </c>
      <c r="AJ45" s="10">
        <v>244.589</v>
      </c>
      <c r="AK45" s="11">
        <v>6</v>
      </c>
      <c r="AL45" s="10">
        <v>16.318000000000001</v>
      </c>
      <c r="AM45" s="156">
        <v>67</v>
      </c>
      <c r="AN45" s="10">
        <v>181.56800000000001</v>
      </c>
      <c r="AO45" s="109">
        <v>2</v>
      </c>
      <c r="AP45" s="10">
        <v>224.92699999999999</v>
      </c>
      <c r="AQ45" s="11">
        <v>6</v>
      </c>
      <c r="AR45" s="32">
        <v>111.27800000000001</v>
      </c>
      <c r="AS45" s="27">
        <v>44</v>
      </c>
      <c r="AT45" s="10">
        <v>326.91399999999999</v>
      </c>
      <c r="AU45" s="11">
        <v>60</v>
      </c>
      <c r="AV45" s="166">
        <v>590.33399999999995</v>
      </c>
      <c r="AW45" s="109">
        <v>1109</v>
      </c>
      <c r="AX45" s="10">
        <v>10122.168</v>
      </c>
      <c r="AY45" s="27">
        <v>4</v>
      </c>
      <c r="AZ45" s="134">
        <v>183.26400000000001</v>
      </c>
    </row>
    <row r="46" spans="2:52" x14ac:dyDescent="0.15">
      <c r="B46" s="145"/>
      <c r="C46" s="40" t="s">
        <v>9</v>
      </c>
      <c r="D46" s="9">
        <f t="shared" si="15"/>
        <v>624</v>
      </c>
      <c r="E46" s="44">
        <f t="shared" si="16"/>
        <v>7419.6979999999994</v>
      </c>
      <c r="F46" s="148">
        <f t="shared" si="17"/>
        <v>42.254484074518274</v>
      </c>
      <c r="G46" s="133"/>
      <c r="H46" s="10"/>
      <c r="I46" s="11">
        <v>5</v>
      </c>
      <c r="J46" s="10">
        <v>135.89099999999999</v>
      </c>
      <c r="K46" s="11"/>
      <c r="L46" s="10"/>
      <c r="M46" s="18">
        <v>55</v>
      </c>
      <c r="N46" s="19">
        <v>756.92899999999997</v>
      </c>
      <c r="O46" s="11"/>
      <c r="P46" s="10"/>
      <c r="Q46" s="11"/>
      <c r="R46" s="10"/>
      <c r="S46" s="11">
        <v>5</v>
      </c>
      <c r="T46" s="10">
        <v>140.029</v>
      </c>
      <c r="U46" s="11">
        <v>74</v>
      </c>
      <c r="V46" s="10">
        <v>202.977</v>
      </c>
      <c r="W46" s="11"/>
      <c r="X46" s="10"/>
      <c r="Y46" s="11">
        <v>20</v>
      </c>
      <c r="Z46" s="10">
        <v>10.291</v>
      </c>
      <c r="AA46" s="11">
        <v>37</v>
      </c>
      <c r="AB46" s="10">
        <v>1094.1869999999999</v>
      </c>
      <c r="AC46" s="11">
        <v>13</v>
      </c>
      <c r="AD46" s="10">
        <v>10.955</v>
      </c>
      <c r="AE46" s="11">
        <v>39</v>
      </c>
      <c r="AF46" s="10">
        <v>750.45399999999995</v>
      </c>
      <c r="AG46" s="11">
        <v>115</v>
      </c>
      <c r="AH46" s="10">
        <v>1973.51</v>
      </c>
      <c r="AI46" s="11">
        <v>27</v>
      </c>
      <c r="AJ46" s="10">
        <v>1037.08</v>
      </c>
      <c r="AK46" s="11">
        <v>13</v>
      </c>
      <c r="AL46" s="10">
        <v>127.369</v>
      </c>
      <c r="AM46" s="156">
        <v>53</v>
      </c>
      <c r="AN46" s="10">
        <v>313.964</v>
      </c>
      <c r="AO46" s="109">
        <v>6</v>
      </c>
      <c r="AP46" s="10">
        <v>149.352</v>
      </c>
      <c r="AQ46" s="11">
        <v>7</v>
      </c>
      <c r="AR46" s="32">
        <v>84.135999999999996</v>
      </c>
      <c r="AS46" s="27">
        <v>30</v>
      </c>
      <c r="AT46" s="10">
        <v>222.96799999999999</v>
      </c>
      <c r="AU46" s="11">
        <v>125</v>
      </c>
      <c r="AV46" s="166">
        <v>409.60599999999999</v>
      </c>
      <c r="AW46" s="109">
        <v>797</v>
      </c>
      <c r="AX46" s="10">
        <v>7342.0010000000002</v>
      </c>
      <c r="AY46" s="27">
        <v>5</v>
      </c>
      <c r="AZ46" s="134">
        <v>215.55099999999999</v>
      </c>
    </row>
    <row r="47" spans="2:52" x14ac:dyDescent="0.15">
      <c r="B47" s="145"/>
      <c r="C47" s="3" t="s">
        <v>10</v>
      </c>
      <c r="D47" s="12">
        <f>G47+I47+K47+M47+O47+Q47+S47+U47+W47+Y47+AK47+AU47+AA47+AC47+AE47+AG47+AI47+AM47+AO47+AQ47+AS47</f>
        <v>793</v>
      </c>
      <c r="E47" s="38">
        <f>H47+J47+L47+N47+P47+R47+T47+V47+X47+Z47+AL47+AV47+AB47+AD47+AF47+AH47+AJ47+AN47+AP47+AR47+AT47</f>
        <v>9635.7160000000003</v>
      </c>
      <c r="F47" s="149">
        <f t="shared" si="17"/>
        <v>-10.401655293590125</v>
      </c>
      <c r="G47" s="135"/>
      <c r="H47" s="13"/>
      <c r="I47" s="14">
        <v>11</v>
      </c>
      <c r="J47" s="13">
        <v>580.14300000000003</v>
      </c>
      <c r="K47" s="14"/>
      <c r="L47" s="13"/>
      <c r="M47" s="16">
        <v>75</v>
      </c>
      <c r="N47" s="17">
        <v>1078.1569999999999</v>
      </c>
      <c r="O47" s="14"/>
      <c r="P47" s="13"/>
      <c r="Q47" s="14"/>
      <c r="R47" s="13"/>
      <c r="S47" s="14">
        <v>8</v>
      </c>
      <c r="T47" s="13">
        <v>207.196</v>
      </c>
      <c r="U47" s="14">
        <v>54</v>
      </c>
      <c r="V47" s="13">
        <v>75.724999999999994</v>
      </c>
      <c r="W47" s="14">
        <v>1</v>
      </c>
      <c r="X47" s="13">
        <v>22.742999999999999</v>
      </c>
      <c r="Y47" s="14">
        <v>18</v>
      </c>
      <c r="Z47" s="13">
        <v>54.783999999999999</v>
      </c>
      <c r="AA47" s="14">
        <v>46</v>
      </c>
      <c r="AB47" s="13">
        <v>1382.6479999999999</v>
      </c>
      <c r="AC47" s="14">
        <v>7</v>
      </c>
      <c r="AD47" s="13">
        <v>18.100999999999999</v>
      </c>
      <c r="AE47" s="14">
        <v>36</v>
      </c>
      <c r="AF47" s="13">
        <v>657.54300000000001</v>
      </c>
      <c r="AG47" s="14">
        <v>168</v>
      </c>
      <c r="AH47" s="13">
        <v>3143.0619999999999</v>
      </c>
      <c r="AI47" s="14">
        <v>36</v>
      </c>
      <c r="AJ47" s="13">
        <v>304.48</v>
      </c>
      <c r="AK47" s="14">
        <v>13</v>
      </c>
      <c r="AL47" s="13">
        <v>69.265000000000001</v>
      </c>
      <c r="AM47" s="158">
        <v>89</v>
      </c>
      <c r="AN47" s="13">
        <v>268.01499999999999</v>
      </c>
      <c r="AO47" s="110">
        <v>3</v>
      </c>
      <c r="AP47" s="13">
        <v>32.119</v>
      </c>
      <c r="AQ47" s="14">
        <v>7</v>
      </c>
      <c r="AR47" s="33">
        <v>263.53100000000001</v>
      </c>
      <c r="AS47" s="28">
        <v>44</v>
      </c>
      <c r="AT47" s="13">
        <v>606.01700000000005</v>
      </c>
      <c r="AU47" s="14">
        <v>177</v>
      </c>
      <c r="AV47" s="167">
        <v>872.18700000000001</v>
      </c>
      <c r="AW47" s="110">
        <v>1026</v>
      </c>
      <c r="AX47" s="13">
        <v>8173.4620000000004</v>
      </c>
      <c r="AY47" s="28">
        <v>3</v>
      </c>
      <c r="AZ47" s="136">
        <v>146.06899999999999</v>
      </c>
    </row>
    <row r="48" spans="2:52" x14ac:dyDescent="0.15">
      <c r="B48" s="145"/>
      <c r="C48" s="40" t="s">
        <v>11</v>
      </c>
      <c r="D48" s="12">
        <f t="shared" si="15"/>
        <v>697</v>
      </c>
      <c r="E48" s="38">
        <f t="shared" si="16"/>
        <v>7087.09</v>
      </c>
      <c r="F48" s="147">
        <f t="shared" si="17"/>
        <v>-18.990853981239766</v>
      </c>
      <c r="G48" s="133"/>
      <c r="H48" s="10"/>
      <c r="I48" s="11">
        <v>14</v>
      </c>
      <c r="J48" s="10">
        <v>35.387</v>
      </c>
      <c r="K48" s="11"/>
      <c r="L48" s="10"/>
      <c r="M48" s="16">
        <v>69</v>
      </c>
      <c r="N48" s="17">
        <v>1114.8630000000001</v>
      </c>
      <c r="O48" s="11"/>
      <c r="P48" s="10"/>
      <c r="Q48" s="11">
        <v>2</v>
      </c>
      <c r="R48" s="10">
        <v>6.7</v>
      </c>
      <c r="S48" s="11">
        <v>11</v>
      </c>
      <c r="T48" s="10">
        <v>195.31299999999999</v>
      </c>
      <c r="U48" s="11">
        <v>86</v>
      </c>
      <c r="V48" s="10">
        <v>174.62899999999999</v>
      </c>
      <c r="W48" s="11">
        <v>4</v>
      </c>
      <c r="X48" s="10">
        <v>55.323</v>
      </c>
      <c r="Y48" s="11">
        <v>18</v>
      </c>
      <c r="Z48" s="10">
        <v>6.1559999999999997</v>
      </c>
      <c r="AA48" s="11">
        <v>47</v>
      </c>
      <c r="AB48" s="10">
        <v>1433.383</v>
      </c>
      <c r="AC48" s="11">
        <v>26</v>
      </c>
      <c r="AD48" s="10">
        <v>21.797999999999998</v>
      </c>
      <c r="AE48" s="11">
        <v>24</v>
      </c>
      <c r="AF48" s="10">
        <v>221.041</v>
      </c>
      <c r="AG48" s="11">
        <v>147</v>
      </c>
      <c r="AH48" s="10">
        <v>1416.7149999999999</v>
      </c>
      <c r="AI48" s="11">
        <v>35</v>
      </c>
      <c r="AJ48" s="10">
        <v>1149.1790000000001</v>
      </c>
      <c r="AK48" s="11">
        <v>3</v>
      </c>
      <c r="AL48" s="10">
        <v>27.9</v>
      </c>
      <c r="AM48" s="156">
        <v>109</v>
      </c>
      <c r="AN48" s="10">
        <v>321.12900000000002</v>
      </c>
      <c r="AO48" s="109">
        <v>2</v>
      </c>
      <c r="AP48" s="10">
        <v>32.872</v>
      </c>
      <c r="AQ48" s="11">
        <v>5</v>
      </c>
      <c r="AR48" s="32">
        <v>35.378</v>
      </c>
      <c r="AS48" s="27">
        <v>27</v>
      </c>
      <c r="AT48" s="10">
        <v>359.26900000000001</v>
      </c>
      <c r="AU48" s="11">
        <v>68</v>
      </c>
      <c r="AV48" s="166">
        <v>480.05500000000001</v>
      </c>
      <c r="AW48" s="109">
        <v>1063</v>
      </c>
      <c r="AX48" s="10">
        <v>7689.0150000000003</v>
      </c>
      <c r="AY48" s="27">
        <v>7</v>
      </c>
      <c r="AZ48" s="134">
        <v>3.4830000000000001</v>
      </c>
    </row>
    <row r="49" spans="2:52" x14ac:dyDescent="0.15">
      <c r="B49" s="145"/>
      <c r="C49" s="40" t="s">
        <v>12</v>
      </c>
      <c r="D49" s="12">
        <f t="shared" si="15"/>
        <v>0</v>
      </c>
      <c r="E49" s="38">
        <f t="shared" si="16"/>
        <v>0</v>
      </c>
      <c r="F49" s="147">
        <f t="shared" si="17"/>
        <v>-100</v>
      </c>
      <c r="G49" s="133"/>
      <c r="H49" s="10"/>
      <c r="I49" s="11"/>
      <c r="J49" s="10"/>
      <c r="K49" s="11"/>
      <c r="L49" s="10"/>
      <c r="M49" s="16"/>
      <c r="N49" s="17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56"/>
      <c r="AN49" s="10"/>
      <c r="AO49" s="109"/>
      <c r="AP49" s="10"/>
      <c r="AQ49" s="11"/>
      <c r="AR49" s="32"/>
      <c r="AS49" s="27"/>
      <c r="AT49" s="10"/>
      <c r="AU49" s="11"/>
      <c r="AV49" s="166"/>
      <c r="AW49" s="109"/>
      <c r="AX49" s="10"/>
      <c r="AY49" s="27"/>
      <c r="AZ49" s="134"/>
    </row>
    <row r="50" spans="2:52" x14ac:dyDescent="0.15">
      <c r="B50" s="152" t="s">
        <v>75</v>
      </c>
      <c r="C50" s="36" t="s">
        <v>15</v>
      </c>
      <c r="D50" s="52">
        <f>SUM(D38:D49)</f>
        <v>8531</v>
      </c>
      <c r="E50" s="56">
        <f>SUM(E38:E49)</f>
        <v>88484.736999999994</v>
      </c>
      <c r="F50" s="153">
        <f>+E50/SUM(E36)*100-100</f>
        <v>-22.786099599674174</v>
      </c>
      <c r="G50" s="140">
        <f>SUM(G38:G49)</f>
        <v>24</v>
      </c>
      <c r="H50" s="26">
        <f t="shared" ref="H50:L50" si="18">SUM(H38:H49)</f>
        <v>1025.4169999999999</v>
      </c>
      <c r="I50" s="53">
        <f t="shared" si="18"/>
        <v>77</v>
      </c>
      <c r="J50" s="24">
        <f t="shared" si="18"/>
        <v>3563.1110000000003</v>
      </c>
      <c r="K50" s="54">
        <f t="shared" si="18"/>
        <v>10</v>
      </c>
      <c r="L50" s="26">
        <f t="shared" si="18"/>
        <v>511.75399999999991</v>
      </c>
      <c r="M50" s="53">
        <f>SUM(M38:M49)</f>
        <v>712</v>
      </c>
      <c r="N50" s="24">
        <f t="shared" ref="N50:AZ50" si="19">SUM(N38:N49)</f>
        <v>9945.5629999999983</v>
      </c>
      <c r="O50" s="54">
        <f t="shared" si="19"/>
        <v>7</v>
      </c>
      <c r="P50" s="26">
        <f t="shared" si="19"/>
        <v>217.22499999999999</v>
      </c>
      <c r="Q50" s="55">
        <f t="shared" si="19"/>
        <v>4</v>
      </c>
      <c r="R50" s="47">
        <f t="shared" si="19"/>
        <v>8.0330000000000013</v>
      </c>
      <c r="S50" s="54">
        <f t="shared" si="19"/>
        <v>122</v>
      </c>
      <c r="T50" s="26">
        <f t="shared" si="19"/>
        <v>2100.1509999999998</v>
      </c>
      <c r="U50" s="55">
        <f t="shared" si="19"/>
        <v>1287</v>
      </c>
      <c r="V50" s="47">
        <f t="shared" si="19"/>
        <v>2366.4070000000002</v>
      </c>
      <c r="W50" s="55">
        <f t="shared" si="19"/>
        <v>15</v>
      </c>
      <c r="X50" s="47">
        <f t="shared" si="19"/>
        <v>132.03</v>
      </c>
      <c r="Y50" s="54">
        <f t="shared" si="19"/>
        <v>242</v>
      </c>
      <c r="Z50" s="26">
        <f t="shared" si="19"/>
        <v>280.20100000000002</v>
      </c>
      <c r="AA50" s="54">
        <f t="shared" si="19"/>
        <v>428</v>
      </c>
      <c r="AB50" s="26">
        <f t="shared" si="19"/>
        <v>13304.211999999998</v>
      </c>
      <c r="AC50" s="55">
        <f t="shared" si="19"/>
        <v>187</v>
      </c>
      <c r="AD50" s="47">
        <f t="shared" si="19"/>
        <v>257.75300000000004</v>
      </c>
      <c r="AE50" s="54">
        <f t="shared" si="19"/>
        <v>336</v>
      </c>
      <c r="AF50" s="26">
        <f t="shared" si="19"/>
        <v>5088.42</v>
      </c>
      <c r="AG50" s="55">
        <f t="shared" si="19"/>
        <v>1661</v>
      </c>
      <c r="AH50" s="47">
        <f t="shared" si="19"/>
        <v>28328.037</v>
      </c>
      <c r="AI50" s="54">
        <f t="shared" si="19"/>
        <v>376</v>
      </c>
      <c r="AJ50" s="26">
        <f t="shared" si="19"/>
        <v>6968.7919999999995</v>
      </c>
      <c r="AK50" s="23">
        <f t="shared" si="19"/>
        <v>93</v>
      </c>
      <c r="AL50" s="22">
        <f t="shared" si="19"/>
        <v>565.45299999999997</v>
      </c>
      <c r="AM50" s="159">
        <f t="shared" si="19"/>
        <v>1388</v>
      </c>
      <c r="AN50" s="22">
        <f t="shared" si="19"/>
        <v>3809.91</v>
      </c>
      <c r="AO50" s="113">
        <f t="shared" si="19"/>
        <v>36</v>
      </c>
      <c r="AP50" s="26">
        <f t="shared" si="19"/>
        <v>706.39400000000001</v>
      </c>
      <c r="AQ50" s="23">
        <f t="shared" si="19"/>
        <v>63</v>
      </c>
      <c r="AR50" s="24">
        <f t="shared" si="19"/>
        <v>983.4129999999999</v>
      </c>
      <c r="AS50" s="23">
        <f t="shared" si="19"/>
        <v>273</v>
      </c>
      <c r="AT50" s="26">
        <f t="shared" si="19"/>
        <v>3158.8330000000005</v>
      </c>
      <c r="AU50" s="23">
        <f t="shared" si="19"/>
        <v>1190</v>
      </c>
      <c r="AV50" s="170">
        <f t="shared" si="19"/>
        <v>5163.6279999999997</v>
      </c>
      <c r="AW50" s="113">
        <f t="shared" si="19"/>
        <v>10629</v>
      </c>
      <c r="AX50" s="26">
        <f t="shared" si="19"/>
        <v>79649.568999999989</v>
      </c>
      <c r="AY50" s="23">
        <f t="shared" si="19"/>
        <v>57</v>
      </c>
      <c r="AZ50" s="162">
        <f t="shared" si="19"/>
        <v>1317.357</v>
      </c>
    </row>
    <row r="51" spans="2:52" s="122" customFormat="1" ht="15" thickBot="1" x14ac:dyDescent="0.2">
      <c r="B51" s="154" t="s">
        <v>19</v>
      </c>
      <c r="C51" s="123"/>
      <c r="D51" s="124">
        <f>D50/SUM(D24:D35)-1</f>
        <v>-0.21855821196299352</v>
      </c>
      <c r="E51" s="125">
        <f t="shared" ref="E51" si="20">E50/SUM(E24:E35)-1</f>
        <v>-0.2278609959967417</v>
      </c>
      <c r="F51" s="142">
        <f>F50/SUM(F24:F35)-1</f>
        <v>-1.4381058378095384</v>
      </c>
      <c r="G51" s="141">
        <f t="shared" ref="G51:AN51" si="21">G50/SUM(G24:G35)-1</f>
        <v>-0.11111111111111116</v>
      </c>
      <c r="H51" s="126">
        <f t="shared" si="21"/>
        <v>-0.55683801777545361</v>
      </c>
      <c r="I51" s="127">
        <f t="shared" si="21"/>
        <v>-0.67782426778242677</v>
      </c>
      <c r="J51" s="126">
        <f t="shared" si="21"/>
        <v>-0.18748788566899144</v>
      </c>
      <c r="K51" s="127">
        <f t="shared" si="21"/>
        <v>-0.67741935483870974</v>
      </c>
      <c r="L51" s="126">
        <f t="shared" si="21"/>
        <v>0.20213293242973407</v>
      </c>
      <c r="M51" s="127">
        <f t="shared" si="21"/>
        <v>-0.19548022598870052</v>
      </c>
      <c r="N51" s="126">
        <f t="shared" si="21"/>
        <v>-9.3289032062201738E-2</v>
      </c>
      <c r="O51" s="127">
        <f t="shared" si="21"/>
        <v>-0.58823529411764708</v>
      </c>
      <c r="P51" s="126">
        <f t="shared" si="21"/>
        <v>-0.31666184316488821</v>
      </c>
      <c r="Q51" s="127">
        <f t="shared" si="21"/>
        <v>-0.7142857142857143</v>
      </c>
      <c r="R51" s="126">
        <f t="shared" si="21"/>
        <v>-0.9722845175580842</v>
      </c>
      <c r="S51" s="127">
        <f t="shared" si="21"/>
        <v>-4.6875E-2</v>
      </c>
      <c r="T51" s="126">
        <f t="shared" si="21"/>
        <v>0.20658252603445515</v>
      </c>
      <c r="U51" s="127">
        <f t="shared" si="21"/>
        <v>-0.44067796610169496</v>
      </c>
      <c r="V51" s="126">
        <f t="shared" si="21"/>
        <v>-0.29653124100749362</v>
      </c>
      <c r="W51" s="127">
        <f t="shared" si="21"/>
        <v>-0.44444444444444442</v>
      </c>
      <c r="X51" s="126">
        <f t="shared" si="21"/>
        <v>-0.73655277823781884</v>
      </c>
      <c r="Y51" s="127">
        <f t="shared" si="21"/>
        <v>-0.61587301587301591</v>
      </c>
      <c r="Z51" s="126">
        <f t="shared" si="21"/>
        <v>-0.61418106712564535</v>
      </c>
      <c r="AA51" s="127">
        <f t="shared" si="21"/>
        <v>-0.20887245841035118</v>
      </c>
      <c r="AB51" s="126">
        <f t="shared" si="21"/>
        <v>-0.29308085216406321</v>
      </c>
      <c r="AC51" s="127">
        <f t="shared" si="21"/>
        <v>-0.29962546816479396</v>
      </c>
      <c r="AD51" s="126">
        <f t="shared" si="21"/>
        <v>-0.33780954313886169</v>
      </c>
      <c r="AE51" s="127">
        <f t="shared" si="21"/>
        <v>-0.26477024070021882</v>
      </c>
      <c r="AF51" s="126">
        <f t="shared" si="21"/>
        <v>-1.9585477652517169E-2</v>
      </c>
      <c r="AG51" s="127">
        <f t="shared" si="21"/>
        <v>-7.1029082774049179E-2</v>
      </c>
      <c r="AH51" s="126">
        <f t="shared" si="21"/>
        <v>-0.10514079640975182</v>
      </c>
      <c r="AI51" s="127">
        <f t="shared" si="21"/>
        <v>-0.35172413793103452</v>
      </c>
      <c r="AJ51" s="126">
        <f t="shared" si="21"/>
        <v>-0.44480368057787389</v>
      </c>
      <c r="AK51" s="127">
        <f t="shared" si="21"/>
        <v>-0.27906976744186052</v>
      </c>
      <c r="AL51" s="126">
        <f t="shared" si="21"/>
        <v>-0.64349585935357378</v>
      </c>
      <c r="AM51" s="127">
        <f t="shared" si="21"/>
        <v>7.0161912104857338E-2</v>
      </c>
      <c r="AN51" s="126">
        <f t="shared" si="21"/>
        <v>-0.4094922412267229</v>
      </c>
      <c r="AO51" s="130">
        <f>AO50/SUM(AO24:AO33)-1</f>
        <v>-0.19999999999999996</v>
      </c>
      <c r="AP51" s="125">
        <f t="shared" ref="AP51:AZ51" si="22">AP50/SUM(AP24:AP33)-1</f>
        <v>-0.18633857310862989</v>
      </c>
      <c r="AQ51" s="128">
        <f t="shared" si="22"/>
        <v>-0.67357512953367871</v>
      </c>
      <c r="AR51" s="129">
        <f t="shared" si="22"/>
        <v>-0.1299339806100116</v>
      </c>
      <c r="AS51" s="128">
        <f t="shared" si="22"/>
        <v>0.37185929648241212</v>
      </c>
      <c r="AT51" s="125">
        <f t="shared" si="22"/>
        <v>1.9295355071706544E-2</v>
      </c>
      <c r="AU51" s="128">
        <f t="shared" si="22"/>
        <v>0.29629629629629628</v>
      </c>
      <c r="AV51" s="171">
        <f t="shared" si="22"/>
        <v>-8.397814871490461E-2</v>
      </c>
      <c r="AW51" s="130">
        <f t="shared" si="22"/>
        <v>0.10190752643582823</v>
      </c>
      <c r="AX51" s="125">
        <f t="shared" si="22"/>
        <v>-0.189740546092802</v>
      </c>
      <c r="AY51" s="128">
        <f t="shared" si="22"/>
        <v>0.35714285714285721</v>
      </c>
      <c r="AZ51" s="142">
        <f t="shared" si="22"/>
        <v>0.63773171601943868</v>
      </c>
    </row>
  </sheetData>
  <mergeCells count="64">
    <mergeCell ref="AY4:AZ4"/>
    <mergeCell ref="G3:AN3"/>
    <mergeCell ref="AO3:AV3"/>
    <mergeCell ref="AW3:AZ3"/>
    <mergeCell ref="G4:J4"/>
    <mergeCell ref="K4:V4"/>
    <mergeCell ref="AA4:AD4"/>
    <mergeCell ref="AE4:AL4"/>
    <mergeCell ref="AM4:AN4"/>
    <mergeCell ref="W4:Z4"/>
    <mergeCell ref="AO4:AV4"/>
    <mergeCell ref="AW4:AX4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U5:AV5"/>
    <mergeCell ref="AW5:AX5"/>
    <mergeCell ref="G6:H6"/>
    <mergeCell ref="I6:J6"/>
    <mergeCell ref="K6:L6"/>
    <mergeCell ref="M6:N6"/>
    <mergeCell ref="O6:P6"/>
    <mergeCell ref="Q5:R5"/>
    <mergeCell ref="S5:T5"/>
    <mergeCell ref="U5:V5"/>
    <mergeCell ref="G5:H5"/>
    <mergeCell ref="I5:J5"/>
    <mergeCell ref="K5:L5"/>
    <mergeCell ref="M5:N5"/>
    <mergeCell ref="O5:P5"/>
    <mergeCell ref="AY5:AZ5"/>
    <mergeCell ref="AG6:AH6"/>
    <mergeCell ref="Q6:R6"/>
    <mergeCell ref="S6:T6"/>
    <mergeCell ref="U6:V6"/>
    <mergeCell ref="W6:X6"/>
    <mergeCell ref="Y6:Z6"/>
    <mergeCell ref="AA6:AB6"/>
    <mergeCell ref="AC6:AD6"/>
    <mergeCell ref="AE6:AF6"/>
    <mergeCell ref="AK6:AL6"/>
    <mergeCell ref="AM6:AN6"/>
    <mergeCell ref="AO6:AP6"/>
    <mergeCell ref="AQ6:AR6"/>
    <mergeCell ref="AS6:AT6"/>
    <mergeCell ref="AS5:AT5"/>
    <mergeCell ref="M7:N7"/>
    <mergeCell ref="O7:P7"/>
    <mergeCell ref="Q7:R7"/>
    <mergeCell ref="S7:T7"/>
    <mergeCell ref="W7:X7"/>
    <mergeCell ref="S8:T8"/>
    <mergeCell ref="AU6:AV6"/>
    <mergeCell ref="AW6:AX6"/>
    <mergeCell ref="AY6:AZ6"/>
    <mergeCell ref="AI6:AJ6"/>
  </mergeCells>
  <phoneticPr fontId="4"/>
  <printOptions horizontalCentered="1" verticalCentered="1"/>
  <pageMargins left="0" right="0" top="0" bottom="0" header="0" footer="0"/>
  <pageSetup paperSize="8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yusyutu</vt:lpstr>
      <vt:lpstr>yusyutu!Print_Area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dc:description>統計要覧用　機種別輸出入統計　94年と95年入力済み。　1996.2.9</dc:description>
  <cp:lastModifiedBy>幸代 野口</cp:lastModifiedBy>
  <cp:lastPrinted>2022-07-28T00:46:47Z</cp:lastPrinted>
  <dcterms:created xsi:type="dcterms:W3CDTF">2003-02-20T01:42:16Z</dcterms:created>
  <dcterms:modified xsi:type="dcterms:W3CDTF">2024-12-26T04:24:16Z</dcterms:modified>
</cp:coreProperties>
</file>